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.- Secretaria de Finanzas y Administración\1.- Jefatura de Contabilidad de Ingresos\17.- informes\4.- informe de disciplina financiera\inf tercer trim 2020\sep informacion ingresos\"/>
    </mc:Choice>
  </mc:AlternateContent>
  <bookViews>
    <workbookView xWindow="0" yWindow="600" windowWidth="23040" windowHeight="9495"/>
  </bookViews>
  <sheets>
    <sheet name="anali ley ing trim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'anali ley ing trim '!$A$1:$J$502</definedName>
    <definedName name="_xlnm.Print_Titles" localSheetId="0">'anali ley ing trim 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0" i="1" l="1"/>
  <c r="G499" i="1" s="1"/>
  <c r="C500" i="1"/>
  <c r="F500" i="1" s="1"/>
  <c r="E499" i="1"/>
  <c r="D499" i="1"/>
  <c r="G498" i="1"/>
  <c r="C498" i="1"/>
  <c r="F498" i="1" s="1"/>
  <c r="G497" i="1"/>
  <c r="F497" i="1"/>
  <c r="I497" i="1" s="1"/>
  <c r="G496" i="1"/>
  <c r="I496" i="1" s="1"/>
  <c r="F496" i="1"/>
  <c r="G495" i="1"/>
  <c r="F495" i="1"/>
  <c r="G494" i="1"/>
  <c r="F494" i="1"/>
  <c r="G493" i="1"/>
  <c r="F493" i="1"/>
  <c r="I493" i="1" s="1"/>
  <c r="G492" i="1"/>
  <c r="I492" i="1" s="1"/>
  <c r="F492" i="1"/>
  <c r="G491" i="1"/>
  <c r="C491" i="1"/>
  <c r="F491" i="1" s="1"/>
  <c r="G490" i="1"/>
  <c r="C490" i="1"/>
  <c r="F490" i="1" s="1"/>
  <c r="G489" i="1"/>
  <c r="I489" i="1" s="1"/>
  <c r="F489" i="1"/>
  <c r="H489" i="1" s="1"/>
  <c r="G488" i="1"/>
  <c r="F488" i="1"/>
  <c r="E487" i="1"/>
  <c r="D487" i="1"/>
  <c r="I486" i="1"/>
  <c r="C486" i="1"/>
  <c r="F486" i="1" s="1"/>
  <c r="H486" i="1" s="1"/>
  <c r="G485" i="1"/>
  <c r="H485" i="1" s="1"/>
  <c r="F485" i="1"/>
  <c r="G484" i="1"/>
  <c r="I484" i="1" s="1"/>
  <c r="F484" i="1"/>
  <c r="G483" i="1"/>
  <c r="C483" i="1"/>
  <c r="F483" i="1" s="1"/>
  <c r="H483" i="1" s="1"/>
  <c r="G482" i="1"/>
  <c r="C482" i="1"/>
  <c r="F482" i="1" s="1"/>
  <c r="H482" i="1" s="1"/>
  <c r="G481" i="1"/>
  <c r="I481" i="1" s="1"/>
  <c r="C481" i="1"/>
  <c r="F481" i="1" s="1"/>
  <c r="G480" i="1"/>
  <c r="C480" i="1"/>
  <c r="F480" i="1" s="1"/>
  <c r="G479" i="1"/>
  <c r="F479" i="1"/>
  <c r="H479" i="1" s="1"/>
  <c r="G478" i="1"/>
  <c r="I478" i="1" s="1"/>
  <c r="F478" i="1"/>
  <c r="H478" i="1" s="1"/>
  <c r="G477" i="1"/>
  <c r="F477" i="1"/>
  <c r="I476" i="1"/>
  <c r="C476" i="1"/>
  <c r="F476" i="1" s="1"/>
  <c r="H476" i="1" s="1"/>
  <c r="G475" i="1"/>
  <c r="D475" i="1"/>
  <c r="C475" i="1"/>
  <c r="F475" i="1" s="1"/>
  <c r="I474" i="1"/>
  <c r="F474" i="1"/>
  <c r="H474" i="1" s="1"/>
  <c r="C474" i="1"/>
  <c r="G473" i="1"/>
  <c r="F473" i="1"/>
  <c r="C473" i="1"/>
  <c r="G472" i="1"/>
  <c r="C472" i="1"/>
  <c r="F472" i="1" s="1"/>
  <c r="I471" i="1"/>
  <c r="C471" i="1"/>
  <c r="F471" i="1" s="1"/>
  <c r="H471" i="1" s="1"/>
  <c r="G470" i="1"/>
  <c r="F470" i="1"/>
  <c r="G469" i="1"/>
  <c r="H469" i="1" s="1"/>
  <c r="F469" i="1"/>
  <c r="C469" i="1"/>
  <c r="I468" i="1"/>
  <c r="D468" i="1"/>
  <c r="F468" i="1" s="1"/>
  <c r="H468" i="1" s="1"/>
  <c r="E467" i="1"/>
  <c r="G466" i="1"/>
  <c r="D466" i="1"/>
  <c r="F466" i="1" s="1"/>
  <c r="G465" i="1"/>
  <c r="F465" i="1"/>
  <c r="I465" i="1" s="1"/>
  <c r="D465" i="1"/>
  <c r="G464" i="1"/>
  <c r="D464" i="1"/>
  <c r="F464" i="1" s="1"/>
  <c r="H463" i="1"/>
  <c r="E463" i="1"/>
  <c r="C463" i="1"/>
  <c r="G462" i="1"/>
  <c r="G461" i="1" s="1"/>
  <c r="D462" i="1"/>
  <c r="D461" i="1" s="1"/>
  <c r="H461" i="1"/>
  <c r="E461" i="1"/>
  <c r="C461" i="1"/>
  <c r="G460" i="1"/>
  <c r="G459" i="1" s="1"/>
  <c r="D460" i="1"/>
  <c r="D459" i="1" s="1"/>
  <c r="C460" i="1"/>
  <c r="C459" i="1" s="1"/>
  <c r="E459" i="1"/>
  <c r="G458" i="1"/>
  <c r="G457" i="1" s="1"/>
  <c r="C458" i="1"/>
  <c r="C457" i="1" s="1"/>
  <c r="E457" i="1"/>
  <c r="D457" i="1"/>
  <c r="G456" i="1"/>
  <c r="D456" i="1"/>
  <c r="F456" i="1" s="1"/>
  <c r="G455" i="1"/>
  <c r="F455" i="1"/>
  <c r="D455" i="1"/>
  <c r="G454" i="1"/>
  <c r="D454" i="1"/>
  <c r="F454" i="1" s="1"/>
  <c r="G453" i="1"/>
  <c r="D453" i="1"/>
  <c r="F453" i="1" s="1"/>
  <c r="G452" i="1"/>
  <c r="D452" i="1"/>
  <c r="F452" i="1" s="1"/>
  <c r="G451" i="1"/>
  <c r="D451" i="1"/>
  <c r="F451" i="1" s="1"/>
  <c r="G450" i="1"/>
  <c r="D450" i="1"/>
  <c r="F450" i="1" s="1"/>
  <c r="G449" i="1"/>
  <c r="D449" i="1"/>
  <c r="F449" i="1" s="1"/>
  <c r="G448" i="1"/>
  <c r="D448" i="1"/>
  <c r="C448" i="1"/>
  <c r="F448" i="1" s="1"/>
  <c r="E447" i="1"/>
  <c r="I446" i="1"/>
  <c r="E446" i="1"/>
  <c r="G445" i="1"/>
  <c r="G444" i="1" s="1"/>
  <c r="D445" i="1"/>
  <c r="D444" i="1" s="1"/>
  <c r="C444" i="1"/>
  <c r="G443" i="1"/>
  <c r="F443" i="1"/>
  <c r="D443" i="1"/>
  <c r="G442" i="1"/>
  <c r="I442" i="1" s="1"/>
  <c r="F442" i="1"/>
  <c r="D442" i="1"/>
  <c r="G441" i="1"/>
  <c r="D441" i="1"/>
  <c r="F441" i="1" s="1"/>
  <c r="G440" i="1"/>
  <c r="D440" i="1"/>
  <c r="F440" i="1" s="1"/>
  <c r="G439" i="1"/>
  <c r="I439" i="1" s="1"/>
  <c r="D439" i="1"/>
  <c r="F439" i="1" s="1"/>
  <c r="G438" i="1"/>
  <c r="D438" i="1"/>
  <c r="F438" i="1" s="1"/>
  <c r="I437" i="1"/>
  <c r="C437" i="1"/>
  <c r="C436" i="1" s="1"/>
  <c r="E436" i="1"/>
  <c r="I435" i="1"/>
  <c r="D435" i="1"/>
  <c r="C435" i="1"/>
  <c r="G434" i="1"/>
  <c r="F434" i="1"/>
  <c r="I434" i="1" s="1"/>
  <c r="D434" i="1"/>
  <c r="G433" i="1"/>
  <c r="D433" i="1"/>
  <c r="F433" i="1" s="1"/>
  <c r="G432" i="1"/>
  <c r="F432" i="1"/>
  <c r="D432" i="1"/>
  <c r="G431" i="1"/>
  <c r="D431" i="1"/>
  <c r="F431" i="1" s="1"/>
  <c r="G430" i="1"/>
  <c r="F430" i="1"/>
  <c r="D430" i="1"/>
  <c r="G429" i="1"/>
  <c r="D429" i="1"/>
  <c r="F429" i="1" s="1"/>
  <c r="G428" i="1"/>
  <c r="D428" i="1"/>
  <c r="F428" i="1" s="1"/>
  <c r="G427" i="1"/>
  <c r="D427" i="1"/>
  <c r="F427" i="1" s="1"/>
  <c r="G426" i="1"/>
  <c r="C426" i="1"/>
  <c r="F426" i="1" s="1"/>
  <c r="E425" i="1"/>
  <c r="G424" i="1"/>
  <c r="D424" i="1"/>
  <c r="F424" i="1" s="1"/>
  <c r="G423" i="1"/>
  <c r="F423" i="1"/>
  <c r="I423" i="1" s="1"/>
  <c r="D423" i="1"/>
  <c r="G422" i="1"/>
  <c r="D422" i="1"/>
  <c r="F422" i="1" s="1"/>
  <c r="G421" i="1"/>
  <c r="D421" i="1"/>
  <c r="F421" i="1" s="1"/>
  <c r="G420" i="1"/>
  <c r="D420" i="1"/>
  <c r="F420" i="1" s="1"/>
  <c r="G419" i="1"/>
  <c r="D419" i="1"/>
  <c r="F419" i="1" s="1"/>
  <c r="G418" i="1"/>
  <c r="D418" i="1"/>
  <c r="F418" i="1" s="1"/>
  <c r="G417" i="1"/>
  <c r="D417" i="1"/>
  <c r="F417" i="1" s="1"/>
  <c r="G416" i="1"/>
  <c r="D416" i="1"/>
  <c r="F416" i="1" s="1"/>
  <c r="G415" i="1"/>
  <c r="D415" i="1"/>
  <c r="F415" i="1" s="1"/>
  <c r="G414" i="1"/>
  <c r="I414" i="1" s="1"/>
  <c r="F414" i="1"/>
  <c r="D414" i="1"/>
  <c r="G413" i="1"/>
  <c r="F413" i="1"/>
  <c r="D413" i="1"/>
  <c r="G412" i="1"/>
  <c r="I412" i="1" s="1"/>
  <c r="D412" i="1"/>
  <c r="F412" i="1" s="1"/>
  <c r="G411" i="1"/>
  <c r="I411" i="1" s="1"/>
  <c r="D411" i="1"/>
  <c r="F411" i="1" s="1"/>
  <c r="G410" i="1"/>
  <c r="D410" i="1"/>
  <c r="F410" i="1" s="1"/>
  <c r="G409" i="1"/>
  <c r="F409" i="1"/>
  <c r="H409" i="1" s="1"/>
  <c r="D409" i="1"/>
  <c r="G408" i="1"/>
  <c r="D408" i="1"/>
  <c r="F408" i="1" s="1"/>
  <c r="G407" i="1"/>
  <c r="D407" i="1"/>
  <c r="F407" i="1" s="1"/>
  <c r="G406" i="1"/>
  <c r="F406" i="1"/>
  <c r="D406" i="1"/>
  <c r="G405" i="1"/>
  <c r="F405" i="1"/>
  <c r="D405" i="1"/>
  <c r="G404" i="1"/>
  <c r="D404" i="1"/>
  <c r="F404" i="1" s="1"/>
  <c r="G403" i="1"/>
  <c r="D403" i="1"/>
  <c r="F403" i="1" s="1"/>
  <c r="G402" i="1"/>
  <c r="D402" i="1"/>
  <c r="F402" i="1" s="1"/>
  <c r="G401" i="1"/>
  <c r="F401" i="1"/>
  <c r="D401" i="1"/>
  <c r="G400" i="1"/>
  <c r="F400" i="1"/>
  <c r="D400" i="1"/>
  <c r="G399" i="1"/>
  <c r="D399" i="1"/>
  <c r="F399" i="1" s="1"/>
  <c r="G398" i="1"/>
  <c r="D398" i="1"/>
  <c r="F398" i="1" s="1"/>
  <c r="G397" i="1"/>
  <c r="C397" i="1"/>
  <c r="F397" i="1" s="1"/>
  <c r="G396" i="1"/>
  <c r="D396" i="1"/>
  <c r="F396" i="1" s="1"/>
  <c r="I396" i="1" s="1"/>
  <c r="G395" i="1"/>
  <c r="F395" i="1"/>
  <c r="D395" i="1"/>
  <c r="G394" i="1"/>
  <c r="I394" i="1" s="1"/>
  <c r="F394" i="1"/>
  <c r="H394" i="1" s="1"/>
  <c r="G393" i="1"/>
  <c r="F393" i="1"/>
  <c r="G392" i="1"/>
  <c r="C392" i="1"/>
  <c r="F392" i="1" s="1"/>
  <c r="G391" i="1"/>
  <c r="C391" i="1"/>
  <c r="F391" i="1" s="1"/>
  <c r="G390" i="1"/>
  <c r="I390" i="1" s="1"/>
  <c r="C390" i="1"/>
  <c r="F390" i="1" s="1"/>
  <c r="G389" i="1"/>
  <c r="C389" i="1"/>
  <c r="F389" i="1" s="1"/>
  <c r="G388" i="1"/>
  <c r="F388" i="1"/>
  <c r="C388" i="1"/>
  <c r="G387" i="1"/>
  <c r="F387" i="1"/>
  <c r="C387" i="1"/>
  <c r="G386" i="1"/>
  <c r="D386" i="1"/>
  <c r="C386" i="1"/>
  <c r="F386" i="1" s="1"/>
  <c r="G385" i="1"/>
  <c r="F385" i="1"/>
  <c r="C385" i="1"/>
  <c r="G384" i="1"/>
  <c r="D384" i="1"/>
  <c r="C384" i="1"/>
  <c r="E383" i="1"/>
  <c r="D383" i="1"/>
  <c r="G381" i="1"/>
  <c r="D381" i="1"/>
  <c r="C381" i="1"/>
  <c r="G380" i="1"/>
  <c r="D380" i="1"/>
  <c r="C380" i="1"/>
  <c r="E379" i="1"/>
  <c r="G378" i="1"/>
  <c r="D378" i="1"/>
  <c r="F378" i="1" s="1"/>
  <c r="C378" i="1"/>
  <c r="G377" i="1"/>
  <c r="D377" i="1"/>
  <c r="C377" i="1"/>
  <c r="F377" i="1" s="1"/>
  <c r="G376" i="1"/>
  <c r="F376" i="1"/>
  <c r="F375" i="1" s="1"/>
  <c r="C376" i="1"/>
  <c r="E375" i="1"/>
  <c r="D375" i="1"/>
  <c r="C375" i="1"/>
  <c r="G374" i="1"/>
  <c r="D374" i="1"/>
  <c r="F374" i="1" s="1"/>
  <c r="C374" i="1"/>
  <c r="G373" i="1"/>
  <c r="F373" i="1"/>
  <c r="I373" i="1" s="1"/>
  <c r="D373" i="1"/>
  <c r="C373" i="1"/>
  <c r="G372" i="1"/>
  <c r="F372" i="1"/>
  <c r="D372" i="1"/>
  <c r="C372" i="1"/>
  <c r="G371" i="1"/>
  <c r="D371" i="1"/>
  <c r="C371" i="1"/>
  <c r="E370" i="1"/>
  <c r="G369" i="1"/>
  <c r="D369" i="1"/>
  <c r="C369" i="1"/>
  <c r="G368" i="1"/>
  <c r="D368" i="1"/>
  <c r="C368" i="1"/>
  <c r="G367" i="1"/>
  <c r="F367" i="1"/>
  <c r="C367" i="1"/>
  <c r="G366" i="1"/>
  <c r="H366" i="1" s="1"/>
  <c r="C366" i="1"/>
  <c r="F366" i="1" s="1"/>
  <c r="G365" i="1"/>
  <c r="C365" i="1"/>
  <c r="E364" i="1"/>
  <c r="D364" i="1"/>
  <c r="G362" i="1"/>
  <c r="C362" i="1"/>
  <c r="F362" i="1" s="1"/>
  <c r="F361" i="1" s="1"/>
  <c r="E361" i="1"/>
  <c r="D361" i="1"/>
  <c r="C361" i="1"/>
  <c r="G360" i="1"/>
  <c r="F360" i="1"/>
  <c r="D360" i="1"/>
  <c r="G359" i="1"/>
  <c r="D359" i="1"/>
  <c r="C359" i="1"/>
  <c r="G358" i="1"/>
  <c r="F358" i="1"/>
  <c r="G357" i="1"/>
  <c r="F357" i="1"/>
  <c r="D357" i="1"/>
  <c r="C357" i="1"/>
  <c r="G356" i="1"/>
  <c r="D356" i="1"/>
  <c r="C356" i="1"/>
  <c r="F356" i="1" s="1"/>
  <c r="G355" i="1"/>
  <c r="D355" i="1"/>
  <c r="C355" i="1"/>
  <c r="F355" i="1" s="1"/>
  <c r="G354" i="1"/>
  <c r="D354" i="1"/>
  <c r="C354" i="1"/>
  <c r="G353" i="1"/>
  <c r="D353" i="1"/>
  <c r="F353" i="1" s="1"/>
  <c r="C353" i="1"/>
  <c r="G352" i="1"/>
  <c r="D352" i="1"/>
  <c r="C352" i="1"/>
  <c r="F352" i="1" s="1"/>
  <c r="G351" i="1"/>
  <c r="E351" i="1"/>
  <c r="E350" i="1" s="1"/>
  <c r="D351" i="1"/>
  <c r="C351" i="1"/>
  <c r="G347" i="1"/>
  <c r="D347" i="1"/>
  <c r="D346" i="1" s="1"/>
  <c r="C347" i="1"/>
  <c r="C346" i="1" s="1"/>
  <c r="G346" i="1"/>
  <c r="E346" i="1"/>
  <c r="G345" i="1"/>
  <c r="F345" i="1"/>
  <c r="G344" i="1"/>
  <c r="D344" i="1"/>
  <c r="F344" i="1" s="1"/>
  <c r="G343" i="1"/>
  <c r="F343" i="1"/>
  <c r="H343" i="1" s="1"/>
  <c r="G342" i="1"/>
  <c r="F342" i="1"/>
  <c r="G341" i="1"/>
  <c r="D341" i="1"/>
  <c r="D328" i="1" s="1"/>
  <c r="C341" i="1"/>
  <c r="F341" i="1" s="1"/>
  <c r="H341" i="1" s="1"/>
  <c r="G340" i="1"/>
  <c r="F340" i="1"/>
  <c r="C340" i="1"/>
  <c r="G339" i="1"/>
  <c r="F339" i="1"/>
  <c r="G338" i="1"/>
  <c r="C338" i="1"/>
  <c r="F338" i="1" s="1"/>
  <c r="G337" i="1"/>
  <c r="F337" i="1"/>
  <c r="C337" i="1"/>
  <c r="I336" i="1"/>
  <c r="C336" i="1"/>
  <c r="F336" i="1" s="1"/>
  <c r="H336" i="1" s="1"/>
  <c r="G335" i="1"/>
  <c r="F335" i="1"/>
  <c r="I334" i="1"/>
  <c r="C334" i="1"/>
  <c r="F334" i="1" s="1"/>
  <c r="H334" i="1" s="1"/>
  <c r="G333" i="1"/>
  <c r="I333" i="1" s="1"/>
  <c r="G332" i="1"/>
  <c r="F332" i="1"/>
  <c r="E332" i="1"/>
  <c r="D332" i="1"/>
  <c r="C332" i="1"/>
  <c r="G331" i="1"/>
  <c r="C331" i="1"/>
  <c r="F331" i="1" s="1"/>
  <c r="G330" i="1"/>
  <c r="F330" i="1"/>
  <c r="C330" i="1"/>
  <c r="G329" i="1"/>
  <c r="F329" i="1"/>
  <c r="E328" i="1"/>
  <c r="G327" i="1"/>
  <c r="G326" i="1" s="1"/>
  <c r="F327" i="1"/>
  <c r="E326" i="1"/>
  <c r="D326" i="1"/>
  <c r="C326" i="1"/>
  <c r="G325" i="1"/>
  <c r="G323" i="1" s="1"/>
  <c r="C325" i="1"/>
  <c r="F325" i="1" s="1"/>
  <c r="I324" i="1"/>
  <c r="F324" i="1"/>
  <c r="H324" i="1" s="1"/>
  <c r="C324" i="1"/>
  <c r="E323" i="1"/>
  <c r="D323" i="1"/>
  <c r="C323" i="1"/>
  <c r="G322" i="1"/>
  <c r="G321" i="1"/>
  <c r="C321" i="1"/>
  <c r="F321" i="1" s="1"/>
  <c r="G320" i="1"/>
  <c r="C320" i="1"/>
  <c r="F320" i="1" s="1"/>
  <c r="I319" i="1"/>
  <c r="C319" i="1"/>
  <c r="F319" i="1" s="1"/>
  <c r="H319" i="1" s="1"/>
  <c r="I318" i="1"/>
  <c r="C318" i="1"/>
  <c r="F318" i="1" s="1"/>
  <c r="H318" i="1" s="1"/>
  <c r="I317" i="1"/>
  <c r="F317" i="1"/>
  <c r="H317" i="1" s="1"/>
  <c r="C317" i="1"/>
  <c r="G316" i="1"/>
  <c r="C316" i="1"/>
  <c r="F316" i="1" s="1"/>
  <c r="G315" i="1"/>
  <c r="C315" i="1"/>
  <c r="E314" i="1"/>
  <c r="D314" i="1"/>
  <c r="G313" i="1"/>
  <c r="G312" i="1" s="1"/>
  <c r="F313" i="1"/>
  <c r="C313" i="1"/>
  <c r="F312" i="1"/>
  <c r="E312" i="1"/>
  <c r="D312" i="1"/>
  <c r="C312" i="1"/>
  <c r="G310" i="1"/>
  <c r="F310" i="1"/>
  <c r="D310" i="1"/>
  <c r="C310" i="1"/>
  <c r="G309" i="1"/>
  <c r="D309" i="1"/>
  <c r="D303" i="1" s="1"/>
  <c r="D302" i="1" s="1"/>
  <c r="D301" i="1" s="1"/>
  <c r="C309" i="1"/>
  <c r="G308" i="1"/>
  <c r="C308" i="1"/>
  <c r="F308" i="1" s="1"/>
  <c r="G307" i="1"/>
  <c r="I307" i="1" s="1"/>
  <c r="F307" i="1"/>
  <c r="G306" i="1"/>
  <c r="H306" i="1" s="1"/>
  <c r="G305" i="1"/>
  <c r="C305" i="1"/>
  <c r="F305" i="1" s="1"/>
  <c r="G304" i="1"/>
  <c r="C304" i="1"/>
  <c r="F304" i="1" s="1"/>
  <c r="E303" i="1"/>
  <c r="E302" i="1" s="1"/>
  <c r="E301" i="1" s="1"/>
  <c r="C303" i="1"/>
  <c r="C302" i="1" s="1"/>
  <c r="C301" i="1" s="1"/>
  <c r="G300" i="1"/>
  <c r="F300" i="1"/>
  <c r="G299" i="1"/>
  <c r="C299" i="1"/>
  <c r="F299" i="1" s="1"/>
  <c r="H299" i="1" s="1"/>
  <c r="I298" i="1"/>
  <c r="C298" i="1"/>
  <c r="F298" i="1" s="1"/>
  <c r="H298" i="1" s="1"/>
  <c r="I297" i="1"/>
  <c r="C297" i="1"/>
  <c r="F297" i="1" s="1"/>
  <c r="H297" i="1" s="1"/>
  <c r="G296" i="1"/>
  <c r="C296" i="1"/>
  <c r="F296" i="1" s="1"/>
  <c r="E295" i="1"/>
  <c r="D295" i="1"/>
  <c r="G294" i="1"/>
  <c r="G293" i="1" s="1"/>
  <c r="C294" i="1"/>
  <c r="F294" i="1" s="1"/>
  <c r="F293" i="1" s="1"/>
  <c r="E293" i="1"/>
  <c r="D293" i="1"/>
  <c r="C293" i="1"/>
  <c r="G292" i="1"/>
  <c r="H292" i="1" s="1"/>
  <c r="G291" i="1"/>
  <c r="H291" i="1" s="1"/>
  <c r="G290" i="1"/>
  <c r="I290" i="1" s="1"/>
  <c r="G289" i="1"/>
  <c r="I289" i="1" s="1"/>
  <c r="G288" i="1"/>
  <c r="C288" i="1"/>
  <c r="F288" i="1" s="1"/>
  <c r="E287" i="1"/>
  <c r="D287" i="1"/>
  <c r="I286" i="1"/>
  <c r="F286" i="1"/>
  <c r="H286" i="1" s="1"/>
  <c r="G285" i="1"/>
  <c r="C285" i="1"/>
  <c r="F285" i="1" s="1"/>
  <c r="G284" i="1"/>
  <c r="C284" i="1"/>
  <c r="F284" i="1" s="1"/>
  <c r="G283" i="1"/>
  <c r="F283" i="1"/>
  <c r="C283" i="1"/>
  <c r="I282" i="1"/>
  <c r="F282" i="1"/>
  <c r="H282" i="1" s="1"/>
  <c r="I281" i="1"/>
  <c r="F281" i="1"/>
  <c r="H281" i="1" s="1"/>
  <c r="C281" i="1"/>
  <c r="G280" i="1"/>
  <c r="C280" i="1"/>
  <c r="F280" i="1" s="1"/>
  <c r="I279" i="1"/>
  <c r="F279" i="1"/>
  <c r="H279" i="1" s="1"/>
  <c r="G278" i="1"/>
  <c r="I278" i="1" s="1"/>
  <c r="C278" i="1"/>
  <c r="F278" i="1" s="1"/>
  <c r="I277" i="1"/>
  <c r="C277" i="1"/>
  <c r="I276" i="1"/>
  <c r="F276" i="1"/>
  <c r="H276" i="1" s="1"/>
  <c r="I275" i="1"/>
  <c r="F275" i="1"/>
  <c r="H275" i="1" s="1"/>
  <c r="G274" i="1"/>
  <c r="C274" i="1"/>
  <c r="F274" i="1" s="1"/>
  <c r="G273" i="1"/>
  <c r="F273" i="1"/>
  <c r="C273" i="1"/>
  <c r="G272" i="1"/>
  <c r="C272" i="1"/>
  <c r="F272" i="1" s="1"/>
  <c r="H272" i="1" s="1"/>
  <c r="E271" i="1"/>
  <c r="D271" i="1"/>
  <c r="I270" i="1"/>
  <c r="C270" i="1"/>
  <c r="F270" i="1" s="1"/>
  <c r="H270" i="1" s="1"/>
  <c r="G269" i="1"/>
  <c r="F269" i="1"/>
  <c r="C269" i="1"/>
  <c r="G268" i="1"/>
  <c r="C268" i="1"/>
  <c r="F268" i="1" s="1"/>
  <c r="G267" i="1"/>
  <c r="C267" i="1"/>
  <c r="F267" i="1" s="1"/>
  <c r="I266" i="1"/>
  <c r="F266" i="1"/>
  <c r="H266" i="1" s="1"/>
  <c r="G265" i="1"/>
  <c r="C265" i="1"/>
  <c r="F265" i="1" s="1"/>
  <c r="G264" i="1"/>
  <c r="C264" i="1"/>
  <c r="F264" i="1" s="1"/>
  <c r="G263" i="1"/>
  <c r="C263" i="1"/>
  <c r="F263" i="1" s="1"/>
  <c r="G262" i="1"/>
  <c r="F262" i="1"/>
  <c r="G261" i="1"/>
  <c r="C261" i="1"/>
  <c r="F261" i="1" s="1"/>
  <c r="G260" i="1"/>
  <c r="C260" i="1"/>
  <c r="F260" i="1" s="1"/>
  <c r="H260" i="1" s="1"/>
  <c r="G259" i="1"/>
  <c r="I259" i="1" s="1"/>
  <c r="C259" i="1"/>
  <c r="F259" i="1" s="1"/>
  <c r="G258" i="1"/>
  <c r="C258" i="1"/>
  <c r="F258" i="1" s="1"/>
  <c r="G257" i="1"/>
  <c r="C257" i="1"/>
  <c r="F257" i="1" s="1"/>
  <c r="G256" i="1"/>
  <c r="F256" i="1"/>
  <c r="C256" i="1"/>
  <c r="G255" i="1"/>
  <c r="C255" i="1"/>
  <c r="F255" i="1" s="1"/>
  <c r="G254" i="1"/>
  <c r="F254" i="1"/>
  <c r="C254" i="1"/>
  <c r="G253" i="1"/>
  <c r="F253" i="1"/>
  <c r="C253" i="1"/>
  <c r="G252" i="1"/>
  <c r="C252" i="1"/>
  <c r="F252" i="1" s="1"/>
  <c r="G251" i="1"/>
  <c r="C251" i="1"/>
  <c r="F251" i="1" s="1"/>
  <c r="I251" i="1" s="1"/>
  <c r="G250" i="1"/>
  <c r="C250" i="1"/>
  <c r="F250" i="1" s="1"/>
  <c r="G249" i="1"/>
  <c r="C249" i="1"/>
  <c r="G248" i="1"/>
  <c r="F248" i="1"/>
  <c r="C248" i="1"/>
  <c r="E247" i="1"/>
  <c r="D247" i="1"/>
  <c r="G246" i="1"/>
  <c r="C246" i="1"/>
  <c r="F246" i="1" s="1"/>
  <c r="H246" i="1" s="1"/>
  <c r="G245" i="1"/>
  <c r="I245" i="1" s="1"/>
  <c r="C245" i="1"/>
  <c r="F245" i="1" s="1"/>
  <c r="G244" i="1"/>
  <c r="C244" i="1"/>
  <c r="F244" i="1" s="1"/>
  <c r="G243" i="1"/>
  <c r="C243" i="1"/>
  <c r="F243" i="1" s="1"/>
  <c r="G242" i="1"/>
  <c r="F242" i="1"/>
  <c r="C242" i="1"/>
  <c r="G241" i="1"/>
  <c r="C241" i="1"/>
  <c r="G240" i="1"/>
  <c r="F240" i="1"/>
  <c r="C240" i="1"/>
  <c r="I239" i="1"/>
  <c r="F239" i="1"/>
  <c r="H239" i="1" s="1"/>
  <c r="G238" i="1"/>
  <c r="F238" i="1"/>
  <c r="H238" i="1" s="1"/>
  <c r="C238" i="1"/>
  <c r="E237" i="1"/>
  <c r="D237" i="1"/>
  <c r="G236" i="1"/>
  <c r="C236" i="1"/>
  <c r="F235" i="1"/>
  <c r="C235" i="1"/>
  <c r="G234" i="1"/>
  <c r="F234" i="1"/>
  <c r="I234" i="1" s="1"/>
  <c r="C234" i="1"/>
  <c r="I233" i="1"/>
  <c r="G233" i="1"/>
  <c r="H233" i="1" s="1"/>
  <c r="G232" i="1"/>
  <c r="C232" i="1"/>
  <c r="F232" i="1" s="1"/>
  <c r="I232" i="1" s="1"/>
  <c r="G231" i="1"/>
  <c r="C231" i="1"/>
  <c r="F231" i="1" s="1"/>
  <c r="G230" i="1"/>
  <c r="C230" i="1"/>
  <c r="C229" i="1"/>
  <c r="G228" i="1"/>
  <c r="F228" i="1"/>
  <c r="C228" i="1"/>
  <c r="G227" i="1"/>
  <c r="F227" i="1"/>
  <c r="C227" i="1"/>
  <c r="G226" i="1"/>
  <c r="C226" i="1"/>
  <c r="G225" i="1"/>
  <c r="C225" i="1"/>
  <c r="F225" i="1" s="1"/>
  <c r="I225" i="1" s="1"/>
  <c r="F224" i="1"/>
  <c r="H224" i="1" s="1"/>
  <c r="C224" i="1"/>
  <c r="G223" i="1"/>
  <c r="F223" i="1"/>
  <c r="C223" i="1"/>
  <c r="G222" i="1"/>
  <c r="F222" i="1"/>
  <c r="I222" i="1" s="1"/>
  <c r="C222" i="1"/>
  <c r="G221" i="1"/>
  <c r="F221" i="1"/>
  <c r="H221" i="1" s="1"/>
  <c r="C221" i="1"/>
  <c r="I220" i="1"/>
  <c r="G220" i="1"/>
  <c r="F220" i="1"/>
  <c r="C219" i="1"/>
  <c r="F219" i="1" s="1"/>
  <c r="E218" i="1"/>
  <c r="D218" i="1"/>
  <c r="G216" i="1"/>
  <c r="F216" i="1"/>
  <c r="F215" i="1" s="1"/>
  <c r="C216" i="1"/>
  <c r="E215" i="1"/>
  <c r="D215" i="1"/>
  <c r="C215" i="1"/>
  <c r="G214" i="1"/>
  <c r="C214" i="1"/>
  <c r="F214" i="1" s="1"/>
  <c r="G213" i="1"/>
  <c r="C213" i="1"/>
  <c r="F213" i="1" s="1"/>
  <c r="G212" i="1"/>
  <c r="C212" i="1"/>
  <c r="F212" i="1" s="1"/>
  <c r="G211" i="1"/>
  <c r="F211" i="1"/>
  <c r="H211" i="1" s="1"/>
  <c r="C211" i="1"/>
  <c r="G210" i="1"/>
  <c r="F210" i="1"/>
  <c r="H210" i="1" s="1"/>
  <c r="C210" i="1"/>
  <c r="G209" i="1"/>
  <c r="C209" i="1"/>
  <c r="F209" i="1" s="1"/>
  <c r="F208" i="1"/>
  <c r="H208" i="1" s="1"/>
  <c r="C208" i="1"/>
  <c r="G207" i="1"/>
  <c r="C207" i="1"/>
  <c r="F207" i="1" s="1"/>
  <c r="G206" i="1"/>
  <c r="F206" i="1"/>
  <c r="H206" i="1" s="1"/>
  <c r="C206" i="1"/>
  <c r="G205" i="1"/>
  <c r="C205" i="1"/>
  <c r="F205" i="1" s="1"/>
  <c r="G204" i="1"/>
  <c r="C204" i="1"/>
  <c r="F204" i="1" s="1"/>
  <c r="G203" i="1"/>
  <c r="C203" i="1"/>
  <c r="F203" i="1" s="1"/>
  <c r="G202" i="1"/>
  <c r="C202" i="1"/>
  <c r="F202" i="1" s="1"/>
  <c r="G201" i="1"/>
  <c r="C201" i="1"/>
  <c r="F201" i="1" s="1"/>
  <c r="G200" i="1"/>
  <c r="C200" i="1"/>
  <c r="F200" i="1" s="1"/>
  <c r="G199" i="1"/>
  <c r="H199" i="1" s="1"/>
  <c r="G198" i="1"/>
  <c r="C198" i="1"/>
  <c r="F198" i="1" s="1"/>
  <c r="G197" i="1"/>
  <c r="C197" i="1"/>
  <c r="F197" i="1" s="1"/>
  <c r="G196" i="1"/>
  <c r="F196" i="1"/>
  <c r="C196" i="1"/>
  <c r="G195" i="1"/>
  <c r="F195" i="1"/>
  <c r="C195" i="1"/>
  <c r="G194" i="1"/>
  <c r="C194" i="1"/>
  <c r="F194" i="1" s="1"/>
  <c r="G193" i="1"/>
  <c r="C193" i="1"/>
  <c r="F193" i="1" s="1"/>
  <c r="H193" i="1" s="1"/>
  <c r="G192" i="1"/>
  <c r="F192" i="1"/>
  <c r="C192" i="1"/>
  <c r="G191" i="1"/>
  <c r="C191" i="1"/>
  <c r="F191" i="1" s="1"/>
  <c r="G190" i="1"/>
  <c r="F190" i="1"/>
  <c r="C190" i="1"/>
  <c r="G189" i="1"/>
  <c r="F189" i="1"/>
  <c r="C189" i="1"/>
  <c r="G188" i="1"/>
  <c r="C188" i="1"/>
  <c r="F188" i="1" s="1"/>
  <c r="G187" i="1"/>
  <c r="I187" i="1" s="1"/>
  <c r="G186" i="1"/>
  <c r="C186" i="1"/>
  <c r="F186" i="1" s="1"/>
  <c r="G185" i="1"/>
  <c r="C185" i="1"/>
  <c r="F185" i="1" s="1"/>
  <c r="G184" i="1"/>
  <c r="C184" i="1"/>
  <c r="F184" i="1" s="1"/>
  <c r="G183" i="1"/>
  <c r="C183" i="1"/>
  <c r="F183" i="1" s="1"/>
  <c r="G182" i="1"/>
  <c r="C182" i="1"/>
  <c r="F182" i="1" s="1"/>
  <c r="H182" i="1" s="1"/>
  <c r="G181" i="1"/>
  <c r="C181" i="1"/>
  <c r="F181" i="1" s="1"/>
  <c r="G180" i="1"/>
  <c r="C180" i="1"/>
  <c r="F180" i="1" s="1"/>
  <c r="G179" i="1"/>
  <c r="C179" i="1"/>
  <c r="F179" i="1" s="1"/>
  <c r="G178" i="1"/>
  <c r="C178" i="1"/>
  <c r="F178" i="1" s="1"/>
  <c r="G177" i="1"/>
  <c r="F177" i="1"/>
  <c r="C177" i="1"/>
  <c r="G176" i="1"/>
  <c r="F176" i="1"/>
  <c r="C176" i="1"/>
  <c r="G175" i="1"/>
  <c r="I175" i="1" s="1"/>
  <c r="C175" i="1"/>
  <c r="F175" i="1" s="1"/>
  <c r="H175" i="1" s="1"/>
  <c r="G174" i="1"/>
  <c r="C174" i="1"/>
  <c r="F174" i="1" s="1"/>
  <c r="G173" i="1"/>
  <c r="C173" i="1"/>
  <c r="F173" i="1" s="1"/>
  <c r="G172" i="1"/>
  <c r="C172" i="1"/>
  <c r="F172" i="1" s="1"/>
  <c r="G171" i="1"/>
  <c r="I171" i="1" s="1"/>
  <c r="F171" i="1"/>
  <c r="C171" i="1"/>
  <c r="G170" i="1"/>
  <c r="F170" i="1"/>
  <c r="C170" i="1"/>
  <c r="G169" i="1"/>
  <c r="F169" i="1"/>
  <c r="C169" i="1"/>
  <c r="G168" i="1"/>
  <c r="C168" i="1"/>
  <c r="F168" i="1" s="1"/>
  <c r="G167" i="1"/>
  <c r="C167" i="1"/>
  <c r="F167" i="1" s="1"/>
  <c r="H167" i="1" s="1"/>
  <c r="G166" i="1"/>
  <c r="I166" i="1" s="1"/>
  <c r="G165" i="1"/>
  <c r="I165" i="1" s="1"/>
  <c r="G164" i="1"/>
  <c r="C164" i="1"/>
  <c r="F164" i="1" s="1"/>
  <c r="G163" i="1"/>
  <c r="C163" i="1"/>
  <c r="F163" i="1" s="1"/>
  <c r="G162" i="1"/>
  <c r="C162" i="1"/>
  <c r="F162" i="1" s="1"/>
  <c r="I161" i="1"/>
  <c r="G161" i="1"/>
  <c r="H161" i="1" s="1"/>
  <c r="G160" i="1"/>
  <c r="F160" i="1"/>
  <c r="C160" i="1"/>
  <c r="G159" i="1"/>
  <c r="C159" i="1"/>
  <c r="F159" i="1" s="1"/>
  <c r="G158" i="1"/>
  <c r="I158" i="1" s="1"/>
  <c r="F158" i="1"/>
  <c r="H158" i="1" s="1"/>
  <c r="C158" i="1"/>
  <c r="G157" i="1"/>
  <c r="F157" i="1"/>
  <c r="C157" i="1"/>
  <c r="E156" i="1"/>
  <c r="D156" i="1"/>
  <c r="G155" i="1"/>
  <c r="C155" i="1"/>
  <c r="E154" i="1"/>
  <c r="D154" i="1"/>
  <c r="G153" i="1"/>
  <c r="H153" i="1" s="1"/>
  <c r="G152" i="1"/>
  <c r="I152" i="1" s="1"/>
  <c r="G151" i="1"/>
  <c r="H151" i="1" s="1"/>
  <c r="F150" i="1"/>
  <c r="E150" i="1"/>
  <c r="D150" i="1"/>
  <c r="C150" i="1"/>
  <c r="I149" i="1"/>
  <c r="C149" i="1"/>
  <c r="F149" i="1" s="1"/>
  <c r="H149" i="1" s="1"/>
  <c r="G148" i="1"/>
  <c r="C148" i="1"/>
  <c r="F148" i="1" s="1"/>
  <c r="G147" i="1"/>
  <c r="I146" i="1"/>
  <c r="C146" i="1"/>
  <c r="F146" i="1" s="1"/>
  <c r="H146" i="1" s="1"/>
  <c r="G145" i="1"/>
  <c r="C145" i="1"/>
  <c r="F145" i="1" s="1"/>
  <c r="G144" i="1"/>
  <c r="C144" i="1"/>
  <c r="F144" i="1" s="1"/>
  <c r="I144" i="1" s="1"/>
  <c r="G143" i="1"/>
  <c r="C143" i="1"/>
  <c r="F143" i="1" s="1"/>
  <c r="G142" i="1"/>
  <c r="C142" i="1"/>
  <c r="E141" i="1"/>
  <c r="D141" i="1"/>
  <c r="G140" i="1"/>
  <c r="C140" i="1"/>
  <c r="F140" i="1" s="1"/>
  <c r="H140" i="1" s="1"/>
  <c r="G139" i="1"/>
  <c r="C139" i="1"/>
  <c r="F139" i="1" s="1"/>
  <c r="G138" i="1"/>
  <c r="C138" i="1"/>
  <c r="F138" i="1" s="1"/>
  <c r="G137" i="1"/>
  <c r="F137" i="1"/>
  <c r="H137" i="1" s="1"/>
  <c r="C137" i="1"/>
  <c r="I136" i="1"/>
  <c r="C136" i="1"/>
  <c r="F136" i="1" s="1"/>
  <c r="H136" i="1" s="1"/>
  <c r="G135" i="1"/>
  <c r="C135" i="1"/>
  <c r="F135" i="1" s="1"/>
  <c r="G134" i="1"/>
  <c r="F134" i="1"/>
  <c r="C134" i="1"/>
  <c r="G133" i="1"/>
  <c r="F133" i="1"/>
  <c r="I133" i="1" s="1"/>
  <c r="G132" i="1"/>
  <c r="C132" i="1"/>
  <c r="F132" i="1" s="1"/>
  <c r="G131" i="1"/>
  <c r="F131" i="1"/>
  <c r="C131" i="1"/>
  <c r="G130" i="1"/>
  <c r="F130" i="1"/>
  <c r="C130" i="1"/>
  <c r="G129" i="1"/>
  <c r="C129" i="1"/>
  <c r="F129" i="1" s="1"/>
  <c r="G128" i="1"/>
  <c r="C128" i="1"/>
  <c r="F128" i="1" s="1"/>
  <c r="G127" i="1"/>
  <c r="F127" i="1"/>
  <c r="C127" i="1"/>
  <c r="G126" i="1"/>
  <c r="C126" i="1"/>
  <c r="F126" i="1" s="1"/>
  <c r="H126" i="1" s="1"/>
  <c r="G125" i="1"/>
  <c r="C125" i="1"/>
  <c r="F125" i="1" s="1"/>
  <c r="G124" i="1"/>
  <c r="F124" i="1"/>
  <c r="C124" i="1"/>
  <c r="E123" i="1"/>
  <c r="D123" i="1"/>
  <c r="I122" i="1"/>
  <c r="C122" i="1"/>
  <c r="F122" i="1" s="1"/>
  <c r="H122" i="1" s="1"/>
  <c r="G121" i="1"/>
  <c r="C121" i="1"/>
  <c r="F121" i="1" s="1"/>
  <c r="I120" i="1"/>
  <c r="F120" i="1"/>
  <c r="H120" i="1" s="1"/>
  <c r="I119" i="1"/>
  <c r="C119" i="1"/>
  <c r="F119" i="1" s="1"/>
  <c r="H119" i="1" s="1"/>
  <c r="I118" i="1"/>
  <c r="C118" i="1"/>
  <c r="F118" i="1" s="1"/>
  <c r="H118" i="1" s="1"/>
  <c r="I117" i="1"/>
  <c r="F117" i="1"/>
  <c r="H117" i="1" s="1"/>
  <c r="C117" i="1"/>
  <c r="I116" i="1"/>
  <c r="C116" i="1"/>
  <c r="F116" i="1" s="1"/>
  <c r="H116" i="1" s="1"/>
  <c r="G115" i="1"/>
  <c r="F115" i="1"/>
  <c r="C115" i="1"/>
  <c r="G114" i="1"/>
  <c r="F114" i="1"/>
  <c r="C114" i="1"/>
  <c r="G113" i="1"/>
  <c r="C113" i="1"/>
  <c r="F113" i="1" s="1"/>
  <c r="G112" i="1"/>
  <c r="F112" i="1"/>
  <c r="C112" i="1"/>
  <c r="I111" i="1"/>
  <c r="C111" i="1"/>
  <c r="F111" i="1" s="1"/>
  <c r="H111" i="1" s="1"/>
  <c r="I110" i="1"/>
  <c r="F110" i="1"/>
  <c r="H110" i="1" s="1"/>
  <c r="I109" i="1"/>
  <c r="F109" i="1"/>
  <c r="H109" i="1" s="1"/>
  <c r="G108" i="1"/>
  <c r="C108" i="1"/>
  <c r="F108" i="1" s="1"/>
  <c r="G107" i="1"/>
  <c r="C107" i="1"/>
  <c r="E106" i="1"/>
  <c r="E98" i="1" s="1"/>
  <c r="D106" i="1"/>
  <c r="D98" i="1" s="1"/>
  <c r="G105" i="1"/>
  <c r="F105" i="1"/>
  <c r="I104" i="1"/>
  <c r="F104" i="1"/>
  <c r="H104" i="1" s="1"/>
  <c r="C104" i="1"/>
  <c r="I103" i="1"/>
  <c r="F103" i="1"/>
  <c r="H103" i="1" s="1"/>
  <c r="G102" i="1"/>
  <c r="F102" i="1"/>
  <c r="C102" i="1"/>
  <c r="G101" i="1"/>
  <c r="H101" i="1" s="1"/>
  <c r="G100" i="1"/>
  <c r="F100" i="1"/>
  <c r="H100" i="1" s="1"/>
  <c r="C100" i="1"/>
  <c r="G99" i="1"/>
  <c r="C99" i="1"/>
  <c r="F99" i="1" s="1"/>
  <c r="G97" i="1"/>
  <c r="C97" i="1"/>
  <c r="F97" i="1" s="1"/>
  <c r="G96" i="1"/>
  <c r="F96" i="1"/>
  <c r="C96" i="1"/>
  <c r="E95" i="1"/>
  <c r="D95" i="1"/>
  <c r="C95" i="1"/>
  <c r="G94" i="1"/>
  <c r="C94" i="1"/>
  <c r="F94" i="1" s="1"/>
  <c r="G93" i="1"/>
  <c r="C93" i="1"/>
  <c r="F93" i="1" s="1"/>
  <c r="H93" i="1" s="1"/>
  <c r="G92" i="1"/>
  <c r="C92" i="1"/>
  <c r="F92" i="1" s="1"/>
  <c r="G91" i="1"/>
  <c r="C91" i="1"/>
  <c r="F91" i="1" s="1"/>
  <c r="F90" i="1"/>
  <c r="G90" i="1" s="1"/>
  <c r="I90" i="1" s="1"/>
  <c r="I89" i="1"/>
  <c r="C89" i="1"/>
  <c r="F89" i="1" s="1"/>
  <c r="H89" i="1" s="1"/>
  <c r="G88" i="1"/>
  <c r="C88" i="1"/>
  <c r="F88" i="1" s="1"/>
  <c r="G87" i="1"/>
  <c r="C87" i="1"/>
  <c r="F87" i="1" s="1"/>
  <c r="G86" i="1"/>
  <c r="C86" i="1"/>
  <c r="F86" i="1" s="1"/>
  <c r="G85" i="1"/>
  <c r="C85" i="1"/>
  <c r="F85" i="1" s="1"/>
  <c r="G84" i="1"/>
  <c r="C84" i="1"/>
  <c r="F84" i="1" s="1"/>
  <c r="G83" i="1"/>
  <c r="F83" i="1"/>
  <c r="C83" i="1"/>
  <c r="G82" i="1"/>
  <c r="C82" i="1"/>
  <c r="F82" i="1" s="1"/>
  <c r="I82" i="1" s="1"/>
  <c r="G81" i="1"/>
  <c r="C81" i="1"/>
  <c r="E80" i="1"/>
  <c r="D80" i="1"/>
  <c r="G79" i="1"/>
  <c r="F79" i="1"/>
  <c r="I78" i="1"/>
  <c r="C78" i="1"/>
  <c r="F78" i="1" s="1"/>
  <c r="H78" i="1" s="1"/>
  <c r="G77" i="1"/>
  <c r="F77" i="1"/>
  <c r="C77" i="1"/>
  <c r="G76" i="1"/>
  <c r="C76" i="1"/>
  <c r="F76" i="1" s="1"/>
  <c r="H76" i="1" s="1"/>
  <c r="G75" i="1"/>
  <c r="C75" i="1"/>
  <c r="F75" i="1" s="1"/>
  <c r="G74" i="1"/>
  <c r="C74" i="1"/>
  <c r="F74" i="1" s="1"/>
  <c r="G73" i="1"/>
  <c r="C73" i="1"/>
  <c r="F73" i="1" s="1"/>
  <c r="G72" i="1"/>
  <c r="C72" i="1"/>
  <c r="F72" i="1" s="1"/>
  <c r="H72" i="1" s="1"/>
  <c r="G71" i="1"/>
  <c r="C71" i="1"/>
  <c r="F71" i="1" s="1"/>
  <c r="G70" i="1"/>
  <c r="C70" i="1"/>
  <c r="F70" i="1" s="1"/>
  <c r="G69" i="1"/>
  <c r="F69" i="1"/>
  <c r="C69" i="1"/>
  <c r="G68" i="1"/>
  <c r="C68" i="1"/>
  <c r="F68" i="1" s="1"/>
  <c r="G67" i="1"/>
  <c r="C67" i="1"/>
  <c r="F67" i="1" s="1"/>
  <c r="G66" i="1"/>
  <c r="C66" i="1"/>
  <c r="F66" i="1" s="1"/>
  <c r="G65" i="1"/>
  <c r="C65" i="1"/>
  <c r="E64" i="1"/>
  <c r="D64" i="1"/>
  <c r="G63" i="1"/>
  <c r="F63" i="1"/>
  <c r="C63" i="1"/>
  <c r="G62" i="1"/>
  <c r="C62" i="1"/>
  <c r="F62" i="1" s="1"/>
  <c r="G61" i="1"/>
  <c r="C61" i="1"/>
  <c r="F61" i="1" s="1"/>
  <c r="H61" i="1" s="1"/>
  <c r="G60" i="1"/>
  <c r="C60" i="1"/>
  <c r="F60" i="1" s="1"/>
  <c r="G59" i="1"/>
  <c r="C59" i="1"/>
  <c r="F59" i="1" s="1"/>
  <c r="G58" i="1"/>
  <c r="C58" i="1"/>
  <c r="F58" i="1" s="1"/>
  <c r="G57" i="1"/>
  <c r="F57" i="1"/>
  <c r="C57" i="1"/>
  <c r="G56" i="1"/>
  <c r="C56" i="1"/>
  <c r="F56" i="1" s="1"/>
  <c r="G55" i="1"/>
  <c r="F55" i="1"/>
  <c r="C55" i="1"/>
  <c r="G54" i="1"/>
  <c r="C54" i="1"/>
  <c r="F54" i="1" s="1"/>
  <c r="H54" i="1" s="1"/>
  <c r="I53" i="1"/>
  <c r="C53" i="1"/>
  <c r="F53" i="1" s="1"/>
  <c r="H53" i="1" s="1"/>
  <c r="I52" i="1"/>
  <c r="F52" i="1"/>
  <c r="H52" i="1" s="1"/>
  <c r="C52" i="1"/>
  <c r="E51" i="1"/>
  <c r="D51" i="1"/>
  <c r="G48" i="1"/>
  <c r="G47" i="1" s="1"/>
  <c r="D48" i="1"/>
  <c r="E47" i="1"/>
  <c r="C47" i="1"/>
  <c r="G46" i="1"/>
  <c r="G45" i="1" s="1"/>
  <c r="F46" i="1"/>
  <c r="F45" i="1" s="1"/>
  <c r="E45" i="1"/>
  <c r="E44" i="1" s="1"/>
  <c r="E43" i="1" s="1"/>
  <c r="D45" i="1"/>
  <c r="C45" i="1"/>
  <c r="C44" i="1" s="1"/>
  <c r="C43" i="1" s="1"/>
  <c r="G42" i="1"/>
  <c r="F42" i="1"/>
  <c r="G41" i="1"/>
  <c r="F41" i="1"/>
  <c r="H41" i="1" s="1"/>
  <c r="G40" i="1"/>
  <c r="F40" i="1"/>
  <c r="E39" i="1"/>
  <c r="D39" i="1"/>
  <c r="C39" i="1"/>
  <c r="G38" i="1"/>
  <c r="F38" i="1"/>
  <c r="G37" i="1"/>
  <c r="F37" i="1"/>
  <c r="E36" i="1"/>
  <c r="D36" i="1"/>
  <c r="C36" i="1"/>
  <c r="G35" i="1"/>
  <c r="C35" i="1"/>
  <c r="F35" i="1" s="1"/>
  <c r="G34" i="1"/>
  <c r="F34" i="1"/>
  <c r="C34" i="1"/>
  <c r="C32" i="1" s="1"/>
  <c r="G33" i="1"/>
  <c r="F33" i="1"/>
  <c r="C33" i="1"/>
  <c r="E32" i="1"/>
  <c r="D32" i="1"/>
  <c r="G31" i="1"/>
  <c r="G30" i="1" s="1"/>
  <c r="F31" i="1"/>
  <c r="F30" i="1" s="1"/>
  <c r="E30" i="1"/>
  <c r="D30" i="1"/>
  <c r="C30" i="1"/>
  <c r="G29" i="1"/>
  <c r="C29" i="1"/>
  <c r="F29" i="1" s="1"/>
  <c r="H29" i="1" s="1"/>
  <c r="G28" i="1"/>
  <c r="C28" i="1"/>
  <c r="C26" i="1" s="1"/>
  <c r="G27" i="1"/>
  <c r="F27" i="1"/>
  <c r="C27" i="1"/>
  <c r="E26" i="1"/>
  <c r="D26" i="1"/>
  <c r="I24" i="1"/>
  <c r="G24" i="1"/>
  <c r="H24" i="1" s="1"/>
  <c r="G23" i="1"/>
  <c r="G22" i="1" s="1"/>
  <c r="F23" i="1"/>
  <c r="F22" i="1" s="1"/>
  <c r="C23" i="1"/>
  <c r="E22" i="1"/>
  <c r="D22" i="1"/>
  <c r="C22" i="1"/>
  <c r="G21" i="1"/>
  <c r="I21" i="1" s="1"/>
  <c r="G20" i="1"/>
  <c r="C20" i="1"/>
  <c r="F20" i="1" s="1"/>
  <c r="E19" i="1"/>
  <c r="D19" i="1"/>
  <c r="G18" i="1"/>
  <c r="H18" i="1" s="1"/>
  <c r="G17" i="1"/>
  <c r="C17" i="1"/>
  <c r="F17" i="1" s="1"/>
  <c r="G16" i="1"/>
  <c r="F16" i="1"/>
  <c r="C16" i="1"/>
  <c r="E15" i="1"/>
  <c r="D15" i="1"/>
  <c r="G14" i="1"/>
  <c r="G13" i="1" s="1"/>
  <c r="C14" i="1"/>
  <c r="F14" i="1" s="1"/>
  <c r="E13" i="1"/>
  <c r="D13" i="1"/>
  <c r="I97" i="1" l="1"/>
  <c r="I105" i="1"/>
  <c r="I360" i="1"/>
  <c r="I372" i="1"/>
  <c r="I77" i="1"/>
  <c r="I100" i="1"/>
  <c r="I102" i="1"/>
  <c r="I169" i="1"/>
  <c r="I183" i="1"/>
  <c r="I212" i="1"/>
  <c r="I242" i="1"/>
  <c r="I268" i="1"/>
  <c r="F323" i="1"/>
  <c r="H335" i="1"/>
  <c r="I362" i="1"/>
  <c r="I17" i="1"/>
  <c r="I54" i="1"/>
  <c r="H57" i="1"/>
  <c r="I76" i="1"/>
  <c r="I87" i="1"/>
  <c r="H91" i="1"/>
  <c r="H108" i="1"/>
  <c r="I191" i="1"/>
  <c r="H248" i="1"/>
  <c r="I255" i="1"/>
  <c r="I339" i="1"/>
  <c r="I342" i="1"/>
  <c r="I395" i="1"/>
  <c r="I397" i="1"/>
  <c r="G19" i="1"/>
  <c r="G44" i="1"/>
  <c r="G43" i="1" s="1"/>
  <c r="G314" i="1"/>
  <c r="H397" i="1"/>
  <c r="G15" i="1"/>
  <c r="I18" i="1"/>
  <c r="G287" i="1"/>
  <c r="H17" i="1"/>
  <c r="G32" i="1"/>
  <c r="I32" i="1" s="1"/>
  <c r="H58" i="1"/>
  <c r="H62" i="1"/>
  <c r="I73" i="1"/>
  <c r="H75" i="1"/>
  <c r="H121" i="1"/>
  <c r="I176" i="1"/>
  <c r="H187" i="1"/>
  <c r="H194" i="1"/>
  <c r="H214" i="1"/>
  <c r="I248" i="1"/>
  <c r="H259" i="1"/>
  <c r="I300" i="1"/>
  <c r="I344" i="1"/>
  <c r="H411" i="1"/>
  <c r="I430" i="1"/>
  <c r="H456" i="1"/>
  <c r="H470" i="1"/>
  <c r="G487" i="1"/>
  <c r="I355" i="1"/>
  <c r="I376" i="1"/>
  <c r="I393" i="1"/>
  <c r="I358" i="1"/>
  <c r="I353" i="1"/>
  <c r="E349" i="1"/>
  <c r="H345" i="1"/>
  <c r="I387" i="1"/>
  <c r="H251" i="1"/>
  <c r="D217" i="1"/>
  <c r="I285" i="1"/>
  <c r="I250" i="1"/>
  <c r="I256" i="1"/>
  <c r="I264" i="1"/>
  <c r="H225" i="1"/>
  <c r="H220" i="1"/>
  <c r="I167" i="1"/>
  <c r="I193" i="1"/>
  <c r="I163" i="1"/>
  <c r="I195" i="1"/>
  <c r="I227" i="1"/>
  <c r="I130" i="1"/>
  <c r="I159" i="1"/>
  <c r="I59" i="1"/>
  <c r="I38" i="1"/>
  <c r="I63" i="1"/>
  <c r="I35" i="1"/>
  <c r="I42" i="1"/>
  <c r="D25" i="1"/>
  <c r="I79" i="1"/>
  <c r="I62" i="1"/>
  <c r="I69" i="1"/>
  <c r="F32" i="1"/>
  <c r="I45" i="1"/>
  <c r="I55" i="1"/>
  <c r="H83" i="1"/>
  <c r="H130" i="1"/>
  <c r="G379" i="1"/>
  <c r="H388" i="1"/>
  <c r="H395" i="1"/>
  <c r="H401" i="1"/>
  <c r="I408" i="1"/>
  <c r="H426" i="1"/>
  <c r="I451" i="1"/>
  <c r="G26" i="1"/>
  <c r="I30" i="1"/>
  <c r="H97" i="1"/>
  <c r="I114" i="1"/>
  <c r="H127" i="1"/>
  <c r="H145" i="1"/>
  <c r="I153" i="1"/>
  <c r="H157" i="1"/>
  <c r="H163" i="1"/>
  <c r="H209" i="1"/>
  <c r="H245" i="1"/>
  <c r="H278" i="1"/>
  <c r="I306" i="1"/>
  <c r="G364" i="1"/>
  <c r="H386" i="1"/>
  <c r="H441" i="1"/>
  <c r="I455" i="1"/>
  <c r="H490" i="1"/>
  <c r="H494" i="1"/>
  <c r="H102" i="1"/>
  <c r="H134" i="1"/>
  <c r="G141" i="1"/>
  <c r="H174" i="1"/>
  <c r="H242" i="1"/>
  <c r="H289" i="1"/>
  <c r="H339" i="1"/>
  <c r="H399" i="1"/>
  <c r="I419" i="1"/>
  <c r="H38" i="1"/>
  <c r="H59" i="1"/>
  <c r="I70" i="1"/>
  <c r="I92" i="1"/>
  <c r="I125" i="1"/>
  <c r="I131" i="1"/>
  <c r="H164" i="1"/>
  <c r="H171" i="1"/>
  <c r="H192" i="1"/>
  <c r="H195" i="1"/>
  <c r="H223" i="1"/>
  <c r="H268" i="1"/>
  <c r="H313" i="1"/>
  <c r="H312" i="1" s="1"/>
  <c r="H316" i="1"/>
  <c r="H330" i="1"/>
  <c r="I491" i="1"/>
  <c r="I56" i="1"/>
  <c r="H67" i="1"/>
  <c r="H112" i="1"/>
  <c r="H115" i="1"/>
  <c r="H290" i="1"/>
  <c r="H307" i="1"/>
  <c r="H310" i="1"/>
  <c r="H320" i="1"/>
  <c r="H372" i="1"/>
  <c r="H390" i="1"/>
  <c r="H403" i="1"/>
  <c r="I406" i="1"/>
  <c r="I428" i="1"/>
  <c r="H442" i="1"/>
  <c r="H449" i="1"/>
  <c r="I453" i="1"/>
  <c r="I280" i="1"/>
  <c r="I313" i="1"/>
  <c r="H327" i="1"/>
  <c r="H326" i="1" s="1"/>
  <c r="H333" i="1"/>
  <c r="H68" i="1"/>
  <c r="H79" i="1"/>
  <c r="H86" i="1"/>
  <c r="H148" i="1"/>
  <c r="H165" i="1"/>
  <c r="H179" i="1"/>
  <c r="H183" i="1"/>
  <c r="H196" i="1"/>
  <c r="H231" i="1"/>
  <c r="H269" i="1"/>
  <c r="I357" i="1"/>
  <c r="H360" i="1"/>
  <c r="H391" i="1"/>
  <c r="H404" i="1"/>
  <c r="H417" i="1"/>
  <c r="I421" i="1"/>
  <c r="I432" i="1"/>
  <c r="H477" i="1"/>
  <c r="H188" i="1"/>
  <c r="I188" i="1"/>
  <c r="H472" i="1"/>
  <c r="I472" i="1"/>
  <c r="H128" i="1"/>
  <c r="I128" i="1"/>
  <c r="I138" i="1"/>
  <c r="H138" i="1"/>
  <c r="I399" i="1"/>
  <c r="I272" i="1"/>
  <c r="H352" i="1"/>
  <c r="I352" i="1"/>
  <c r="H305" i="1"/>
  <c r="I305" i="1"/>
  <c r="I84" i="1"/>
  <c r="H84" i="1"/>
  <c r="F15" i="1"/>
  <c r="I68" i="1"/>
  <c r="H94" i="1"/>
  <c r="I94" i="1"/>
  <c r="H205" i="1"/>
  <c r="I205" i="1"/>
  <c r="I404" i="1"/>
  <c r="C15" i="1"/>
  <c r="I101" i="1"/>
  <c r="I148" i="1"/>
  <c r="I211" i="1"/>
  <c r="I417" i="1"/>
  <c r="E25" i="1"/>
  <c r="E12" i="1" s="1"/>
  <c r="I34" i="1"/>
  <c r="F36" i="1"/>
  <c r="H42" i="1"/>
  <c r="E50" i="1"/>
  <c r="E49" i="1" s="1"/>
  <c r="G123" i="1"/>
  <c r="H132" i="1"/>
  <c r="H162" i="1"/>
  <c r="H173" i="1"/>
  <c r="H181" i="1"/>
  <c r="H184" i="1"/>
  <c r="I189" i="1"/>
  <c r="I192" i="1"/>
  <c r="I204" i="1"/>
  <c r="H212" i="1"/>
  <c r="E217" i="1"/>
  <c r="I244" i="1"/>
  <c r="I258" i="1"/>
  <c r="I321" i="1"/>
  <c r="F347" i="1"/>
  <c r="F346" i="1" s="1"/>
  <c r="I346" i="1" s="1"/>
  <c r="G361" i="1"/>
  <c r="I361" i="1" s="1"/>
  <c r="I391" i="1"/>
  <c r="I409" i="1"/>
  <c r="F437" i="1"/>
  <c r="H437" i="1" s="1"/>
  <c r="F458" i="1"/>
  <c r="F460" i="1"/>
  <c r="I479" i="1"/>
  <c r="I488" i="1"/>
  <c r="I494" i="1"/>
  <c r="I223" i="1"/>
  <c r="G237" i="1"/>
  <c r="I22" i="1"/>
  <c r="I29" i="1"/>
  <c r="H34" i="1"/>
  <c r="G36" i="1"/>
  <c r="H73" i="1"/>
  <c r="I135" i="1"/>
  <c r="I140" i="1"/>
  <c r="I143" i="1"/>
  <c r="H168" i="1"/>
  <c r="I197" i="1"/>
  <c r="I200" i="1"/>
  <c r="H207" i="1"/>
  <c r="H227" i="1"/>
  <c r="H253" i="1"/>
  <c r="H265" i="1"/>
  <c r="H300" i="1"/>
  <c r="H325" i="1"/>
  <c r="H323" i="1" s="1"/>
  <c r="H337" i="1"/>
  <c r="F369" i="1"/>
  <c r="H369" i="1" s="1"/>
  <c r="H373" i="1"/>
  <c r="C383" i="1"/>
  <c r="I388" i="1"/>
  <c r="H392" i="1"/>
  <c r="I407" i="1"/>
  <c r="H410" i="1"/>
  <c r="H413" i="1"/>
  <c r="C425" i="1"/>
  <c r="D463" i="1"/>
  <c r="H480" i="1"/>
  <c r="I483" i="1"/>
  <c r="I495" i="1"/>
  <c r="H31" i="1"/>
  <c r="H30" i="1" s="1"/>
  <c r="I41" i="1"/>
  <c r="I238" i="1"/>
  <c r="I449" i="1"/>
  <c r="D12" i="1"/>
  <c r="I23" i="1"/>
  <c r="H35" i="1"/>
  <c r="H37" i="1"/>
  <c r="I46" i="1"/>
  <c r="I96" i="1"/>
  <c r="G98" i="1"/>
  <c r="G106" i="1"/>
  <c r="C295" i="1"/>
  <c r="G375" i="1"/>
  <c r="I375" i="1" s="1"/>
  <c r="I441" i="1"/>
  <c r="I86" i="1"/>
  <c r="I269" i="1"/>
  <c r="H21" i="1"/>
  <c r="H27" i="1"/>
  <c r="I37" i="1"/>
  <c r="F39" i="1"/>
  <c r="I60" i="1"/>
  <c r="I66" i="1"/>
  <c r="I74" i="1"/>
  <c r="H82" i="1"/>
  <c r="H88" i="1"/>
  <c r="I91" i="1"/>
  <c r="I108" i="1"/>
  <c r="I113" i="1"/>
  <c r="C123" i="1"/>
  <c r="I126" i="1"/>
  <c r="D50" i="1"/>
  <c r="D49" i="1" s="1"/>
  <c r="I190" i="1"/>
  <c r="I201" i="1"/>
  <c r="I210" i="1"/>
  <c r="H256" i="1"/>
  <c r="I262" i="1"/>
  <c r="I273" i="1"/>
  <c r="I283" i="1"/>
  <c r="I308" i="1"/>
  <c r="I335" i="1"/>
  <c r="I343" i="1"/>
  <c r="I389" i="1"/>
  <c r="H393" i="1"/>
  <c r="I398" i="1"/>
  <c r="I400" i="1"/>
  <c r="I405" i="1"/>
  <c r="I422" i="1"/>
  <c r="F435" i="1"/>
  <c r="H435" i="1" s="1"/>
  <c r="I454" i="1"/>
  <c r="D467" i="1"/>
  <c r="I469" i="1"/>
  <c r="I477" i="1"/>
  <c r="H481" i="1"/>
  <c r="H484" i="1"/>
  <c r="C487" i="1"/>
  <c r="H16" i="1"/>
  <c r="H15" i="1" s="1"/>
  <c r="H33" i="1"/>
  <c r="H55" i="1"/>
  <c r="H63" i="1"/>
  <c r="H69" i="1"/>
  <c r="H71" i="1"/>
  <c r="H77" i="1"/>
  <c r="H105" i="1"/>
  <c r="H160" i="1"/>
  <c r="I174" i="1"/>
  <c r="I185" i="1"/>
  <c r="I198" i="1"/>
  <c r="H202" i="1"/>
  <c r="H213" i="1"/>
  <c r="H216" i="1"/>
  <c r="H263" i="1"/>
  <c r="H332" i="1"/>
  <c r="H353" i="1"/>
  <c r="H358" i="1"/>
  <c r="E363" i="1"/>
  <c r="H374" i="1"/>
  <c r="H376" i="1"/>
  <c r="H375" i="1" s="1"/>
  <c r="H378" i="1"/>
  <c r="F381" i="1"/>
  <c r="H381" i="1" s="1"/>
  <c r="H387" i="1"/>
  <c r="H414" i="1"/>
  <c r="I416" i="1"/>
  <c r="I426" i="1"/>
  <c r="H439" i="1"/>
  <c r="H475" i="1"/>
  <c r="H356" i="1"/>
  <c r="I14" i="1"/>
  <c r="I16" i="1"/>
  <c r="H114" i="1"/>
  <c r="H131" i="1"/>
  <c r="I177" i="1"/>
  <c r="I199" i="1"/>
  <c r="I243" i="1"/>
  <c r="I246" i="1"/>
  <c r="H252" i="1"/>
  <c r="H255" i="1"/>
  <c r="I257" i="1"/>
  <c r="H264" i="1"/>
  <c r="H267" i="1"/>
  <c r="I299" i="1"/>
  <c r="E311" i="1"/>
  <c r="F326" i="1"/>
  <c r="C379" i="1"/>
  <c r="H412" i="1"/>
  <c r="H440" i="1"/>
  <c r="I452" i="1"/>
  <c r="I470" i="1"/>
  <c r="I485" i="1"/>
  <c r="H488" i="1"/>
  <c r="I490" i="1"/>
  <c r="F19" i="1"/>
  <c r="H20" i="1"/>
  <c r="I20" i="1"/>
  <c r="H85" i="1"/>
  <c r="I85" i="1"/>
  <c r="F13" i="1"/>
  <c r="I13" i="1" s="1"/>
  <c r="H14" i="1"/>
  <c r="H13" i="1" s="1"/>
  <c r="C25" i="1"/>
  <c r="H139" i="1"/>
  <c r="I139" i="1"/>
  <c r="H99" i="1"/>
  <c r="F98" i="1"/>
  <c r="I99" i="1"/>
  <c r="H129" i="1"/>
  <c r="I129" i="1"/>
  <c r="I88" i="1"/>
  <c r="H219" i="1"/>
  <c r="C13" i="1"/>
  <c r="C19" i="1"/>
  <c r="F28" i="1"/>
  <c r="H28" i="1" s="1"/>
  <c r="I31" i="1"/>
  <c r="G39" i="1"/>
  <c r="C51" i="1"/>
  <c r="H60" i="1"/>
  <c r="H66" i="1"/>
  <c r="H74" i="1"/>
  <c r="G80" i="1"/>
  <c r="G95" i="1"/>
  <c r="I127" i="1"/>
  <c r="I151" i="1"/>
  <c r="H170" i="1"/>
  <c r="I170" i="1"/>
  <c r="I172" i="1"/>
  <c r="H172" i="1"/>
  <c r="H177" i="1"/>
  <c r="H186" i="1"/>
  <c r="I186" i="1"/>
  <c r="H200" i="1"/>
  <c r="I214" i="1"/>
  <c r="I219" i="1"/>
  <c r="F229" i="1"/>
  <c r="H229" i="1" s="1"/>
  <c r="H244" i="1"/>
  <c r="H254" i="1"/>
  <c r="I254" i="1"/>
  <c r="I274" i="1"/>
  <c r="H274" i="1"/>
  <c r="I284" i="1"/>
  <c r="H284" i="1"/>
  <c r="F287" i="1"/>
  <c r="I287" i="1" s="1"/>
  <c r="H288" i="1"/>
  <c r="H287" i="1" s="1"/>
  <c r="H402" i="1"/>
  <c r="I402" i="1"/>
  <c r="I203" i="1"/>
  <c r="H203" i="1"/>
  <c r="H23" i="1"/>
  <c r="H22" i="1" s="1"/>
  <c r="H40" i="1"/>
  <c r="H56" i="1"/>
  <c r="I58" i="1"/>
  <c r="G64" i="1"/>
  <c r="H70" i="1"/>
  <c r="I72" i="1"/>
  <c r="F81" i="1"/>
  <c r="C80" i="1"/>
  <c r="C98" i="1"/>
  <c r="H125" i="1"/>
  <c r="H133" i="1"/>
  <c r="H144" i="1"/>
  <c r="I168" i="1"/>
  <c r="I179" i="1"/>
  <c r="I182" i="1"/>
  <c r="I184" i="1"/>
  <c r="I377" i="1"/>
  <c r="H377" i="1"/>
  <c r="C156" i="1"/>
  <c r="I40" i="1"/>
  <c r="F65" i="1"/>
  <c r="C64" i="1"/>
  <c r="I83" i="1"/>
  <c r="H87" i="1"/>
  <c r="H113" i="1"/>
  <c r="I115" i="1"/>
  <c r="H135" i="1"/>
  <c r="I137" i="1"/>
  <c r="H152" i="1"/>
  <c r="G154" i="1"/>
  <c r="F156" i="1"/>
  <c r="H166" i="1"/>
  <c r="I194" i="1"/>
  <c r="H198" i="1"/>
  <c r="F230" i="1"/>
  <c r="H230" i="1" s="1"/>
  <c r="I230" i="1"/>
  <c r="G247" i="1"/>
  <c r="I252" i="1"/>
  <c r="I260" i="1"/>
  <c r="H296" i="1"/>
  <c r="F295" i="1"/>
  <c r="F142" i="1"/>
  <c r="C141" i="1"/>
  <c r="I487" i="1"/>
  <c r="I33" i="1"/>
  <c r="H46" i="1"/>
  <c r="H45" i="1" s="1"/>
  <c r="D47" i="1"/>
  <c r="D44" i="1" s="1"/>
  <c r="D43" i="1" s="1"/>
  <c r="F48" i="1"/>
  <c r="F51" i="1"/>
  <c r="I61" i="1"/>
  <c r="I67" i="1"/>
  <c r="I75" i="1"/>
  <c r="H90" i="1"/>
  <c r="H92" i="1"/>
  <c r="F95" i="1"/>
  <c r="H96" i="1"/>
  <c r="I121" i="1"/>
  <c r="I147" i="1"/>
  <c r="H147" i="1"/>
  <c r="F155" i="1"/>
  <c r="I155" i="1" s="1"/>
  <c r="C154" i="1"/>
  <c r="I196" i="1"/>
  <c r="H204" i="1"/>
  <c r="I206" i="1"/>
  <c r="G218" i="1"/>
  <c r="H250" i="1"/>
  <c r="H258" i="1"/>
  <c r="G383" i="1"/>
  <c r="G215" i="1"/>
  <c r="I215" i="1" s="1"/>
  <c r="I216" i="1"/>
  <c r="G51" i="1"/>
  <c r="F107" i="1"/>
  <c r="C106" i="1"/>
  <c r="H159" i="1"/>
  <c r="H169" i="1"/>
  <c r="H178" i="1"/>
  <c r="I178" i="1"/>
  <c r="I180" i="1"/>
  <c r="H180" i="1"/>
  <c r="H185" i="1"/>
  <c r="C218" i="1"/>
  <c r="H240" i="1"/>
  <c r="I240" i="1"/>
  <c r="I261" i="1"/>
  <c r="H261" i="1"/>
  <c r="F123" i="1"/>
  <c r="I123" i="1" s="1"/>
  <c r="H124" i="1"/>
  <c r="H143" i="1"/>
  <c r="I202" i="1"/>
  <c r="F236" i="1"/>
  <c r="H236" i="1" s="1"/>
  <c r="G303" i="1"/>
  <c r="I304" i="1"/>
  <c r="H331" i="1"/>
  <c r="I331" i="1"/>
  <c r="I27" i="1"/>
  <c r="I57" i="1"/>
  <c r="I71" i="1"/>
  <c r="I93" i="1"/>
  <c r="I112" i="1"/>
  <c r="I124" i="1"/>
  <c r="I132" i="1"/>
  <c r="I134" i="1"/>
  <c r="I145" i="1"/>
  <c r="G150" i="1"/>
  <c r="I150" i="1" s="1"/>
  <c r="G156" i="1"/>
  <c r="I157" i="1"/>
  <c r="H176" i="1"/>
  <c r="H190" i="1"/>
  <c r="I207" i="1"/>
  <c r="I213" i="1"/>
  <c r="F226" i="1"/>
  <c r="H226" i="1" s="1"/>
  <c r="H228" i="1"/>
  <c r="I228" i="1"/>
  <c r="F241" i="1"/>
  <c r="H241" i="1" s="1"/>
  <c r="C237" i="1"/>
  <c r="I253" i="1"/>
  <c r="F277" i="1"/>
  <c r="H277" i="1" s="1"/>
  <c r="C271" i="1"/>
  <c r="C328" i="1"/>
  <c r="H201" i="1"/>
  <c r="H222" i="1"/>
  <c r="H232" i="1"/>
  <c r="H234" i="1"/>
  <c r="C287" i="1"/>
  <c r="H294" i="1"/>
  <c r="H293" i="1" s="1"/>
  <c r="G295" i="1"/>
  <c r="I296" i="1"/>
  <c r="D311" i="1"/>
  <c r="I369" i="1"/>
  <c r="I386" i="1"/>
  <c r="I162" i="1"/>
  <c r="I164" i="1"/>
  <c r="H189" i="1"/>
  <c r="H191" i="1"/>
  <c r="H197" i="1"/>
  <c r="I209" i="1"/>
  <c r="I221" i="1"/>
  <c r="I231" i="1"/>
  <c r="I267" i="1"/>
  <c r="I294" i="1"/>
  <c r="I356" i="1"/>
  <c r="F359" i="1"/>
  <c r="H359" i="1" s="1"/>
  <c r="C350" i="1"/>
  <c r="C349" i="1" s="1"/>
  <c r="I367" i="1"/>
  <c r="H367" i="1"/>
  <c r="I450" i="1"/>
  <c r="G447" i="1"/>
  <c r="I263" i="1"/>
  <c r="I265" i="1"/>
  <c r="I312" i="1"/>
  <c r="H385" i="1"/>
  <c r="I385" i="1"/>
  <c r="H448" i="1"/>
  <c r="H447" i="1" s="1"/>
  <c r="F447" i="1"/>
  <c r="I448" i="1"/>
  <c r="I160" i="1"/>
  <c r="I173" i="1"/>
  <c r="I181" i="1"/>
  <c r="I235" i="1"/>
  <c r="H235" i="1"/>
  <c r="H243" i="1"/>
  <c r="C247" i="1"/>
  <c r="F249" i="1"/>
  <c r="H257" i="1"/>
  <c r="H285" i="1"/>
  <c r="H308" i="1"/>
  <c r="F315" i="1"/>
  <c r="C314" i="1"/>
  <c r="I320" i="1"/>
  <c r="G328" i="1"/>
  <c r="I337" i="1"/>
  <c r="I340" i="1"/>
  <c r="H340" i="1"/>
  <c r="D350" i="1"/>
  <c r="D349" i="1" s="1"/>
  <c r="F365" i="1"/>
  <c r="C364" i="1"/>
  <c r="F371" i="1"/>
  <c r="I371" i="1" s="1"/>
  <c r="C370" i="1"/>
  <c r="D379" i="1"/>
  <c r="F380" i="1"/>
  <c r="G436" i="1"/>
  <c r="I438" i="1"/>
  <c r="G271" i="1"/>
  <c r="H273" i="1"/>
  <c r="H280" i="1"/>
  <c r="H283" i="1"/>
  <c r="F309" i="1"/>
  <c r="H309" i="1" s="1"/>
  <c r="I310" i="1"/>
  <c r="H321" i="1"/>
  <c r="H338" i="1"/>
  <c r="I338" i="1"/>
  <c r="I224" i="1"/>
  <c r="H262" i="1"/>
  <c r="I291" i="1"/>
  <c r="H304" i="1"/>
  <c r="H322" i="1"/>
  <c r="I322" i="1"/>
  <c r="I330" i="1"/>
  <c r="H357" i="1"/>
  <c r="H362" i="1"/>
  <c r="H361" i="1" s="1"/>
  <c r="I366" i="1"/>
  <c r="I293" i="1"/>
  <c r="I309" i="1"/>
  <c r="H329" i="1"/>
  <c r="F328" i="1"/>
  <c r="H342" i="1"/>
  <c r="D370" i="1"/>
  <c r="H389" i="1"/>
  <c r="I420" i="1"/>
  <c r="F425" i="1"/>
  <c r="I433" i="1"/>
  <c r="I466" i="1"/>
  <c r="C467" i="1"/>
  <c r="I498" i="1"/>
  <c r="H498" i="1"/>
  <c r="G350" i="1"/>
  <c r="G370" i="1"/>
  <c r="I374" i="1"/>
  <c r="I415" i="1"/>
  <c r="H415" i="1"/>
  <c r="G425" i="1"/>
  <c r="I427" i="1"/>
  <c r="F467" i="1"/>
  <c r="I288" i="1"/>
  <c r="I315" i="1"/>
  <c r="I323" i="1"/>
  <c r="I329" i="1"/>
  <c r="H355" i="1"/>
  <c r="I401" i="1"/>
  <c r="I410" i="1"/>
  <c r="I413" i="1"/>
  <c r="I424" i="1"/>
  <c r="F463" i="1"/>
  <c r="G467" i="1"/>
  <c r="I480" i="1"/>
  <c r="I292" i="1"/>
  <c r="I325" i="1"/>
  <c r="I327" i="1"/>
  <c r="I326" i="1" s="1"/>
  <c r="I345" i="1"/>
  <c r="F368" i="1"/>
  <c r="H368" i="1" s="1"/>
  <c r="F384" i="1"/>
  <c r="I384" i="1" s="1"/>
  <c r="I392" i="1"/>
  <c r="I403" i="1"/>
  <c r="I418" i="1"/>
  <c r="I431" i="1"/>
  <c r="I440" i="1"/>
  <c r="E444" i="1"/>
  <c r="E382" i="1" s="1"/>
  <c r="F446" i="1"/>
  <c r="H446" i="1" s="1"/>
  <c r="G463" i="1"/>
  <c r="I464" i="1"/>
  <c r="H492" i="1"/>
  <c r="H496" i="1"/>
  <c r="H416" i="1"/>
  <c r="I443" i="1"/>
  <c r="H443" i="1"/>
  <c r="F499" i="1"/>
  <c r="I499" i="1" s="1"/>
  <c r="H500" i="1"/>
  <c r="H499" i="1" s="1"/>
  <c r="I316" i="1"/>
  <c r="I332" i="1"/>
  <c r="I341" i="1"/>
  <c r="F351" i="1"/>
  <c r="I351" i="1" s="1"/>
  <c r="F354" i="1"/>
  <c r="H354" i="1" s="1"/>
  <c r="I378" i="1"/>
  <c r="I429" i="1"/>
  <c r="F436" i="1"/>
  <c r="H438" i="1"/>
  <c r="I456" i="1"/>
  <c r="I460" i="1"/>
  <c r="H460" i="1"/>
  <c r="H459" i="1" s="1"/>
  <c r="F459" i="1"/>
  <c r="I459" i="1" s="1"/>
  <c r="I473" i="1"/>
  <c r="H473" i="1"/>
  <c r="I475" i="1"/>
  <c r="I482" i="1"/>
  <c r="I500" i="1"/>
  <c r="F487" i="1"/>
  <c r="D425" i="1"/>
  <c r="D436" i="1"/>
  <c r="F445" i="1"/>
  <c r="I445" i="1" s="1"/>
  <c r="I444" i="1" s="1"/>
  <c r="C447" i="1"/>
  <c r="F462" i="1"/>
  <c r="C499" i="1"/>
  <c r="D447" i="1"/>
  <c r="H491" i="1"/>
  <c r="H493" i="1"/>
  <c r="H495" i="1"/>
  <c r="H497" i="1"/>
  <c r="F271" i="1" l="1"/>
  <c r="I381" i="1"/>
  <c r="I295" i="1"/>
  <c r="G25" i="1"/>
  <c r="G12" i="1" s="1"/>
  <c r="I19" i="1"/>
  <c r="H295" i="1"/>
  <c r="H36" i="1"/>
  <c r="G311" i="1"/>
  <c r="I15" i="1"/>
  <c r="I347" i="1"/>
  <c r="D363" i="1"/>
  <c r="D348" i="1" s="1"/>
  <c r="H347" i="1"/>
  <c r="H346" i="1" s="1"/>
  <c r="C363" i="1"/>
  <c r="C311" i="1"/>
  <c r="I241" i="1"/>
  <c r="I236" i="1"/>
  <c r="H215" i="1"/>
  <c r="H95" i="1"/>
  <c r="H39" i="1"/>
  <c r="H32" i="1"/>
  <c r="H25" i="1" s="1"/>
  <c r="E11" i="1"/>
  <c r="I39" i="1"/>
  <c r="H436" i="1"/>
  <c r="H271" i="1"/>
  <c r="H425" i="1"/>
  <c r="H328" i="1"/>
  <c r="H26" i="1"/>
  <c r="I98" i="1"/>
  <c r="G363" i="1"/>
  <c r="H98" i="1"/>
  <c r="H51" i="1"/>
  <c r="E348" i="1"/>
  <c r="C382" i="1"/>
  <c r="C348" i="1" s="1"/>
  <c r="H123" i="1"/>
  <c r="H467" i="1"/>
  <c r="I95" i="1"/>
  <c r="I368" i="1"/>
  <c r="H19" i="1"/>
  <c r="I359" i="1"/>
  <c r="H458" i="1"/>
  <c r="H457" i="1" s="1"/>
  <c r="F457" i="1"/>
  <c r="I457" i="1" s="1"/>
  <c r="I458" i="1"/>
  <c r="D382" i="1"/>
  <c r="D11" i="1"/>
  <c r="H156" i="1"/>
  <c r="H487" i="1"/>
  <c r="F303" i="1"/>
  <c r="F302" i="1" s="1"/>
  <c r="F301" i="1" s="1"/>
  <c r="H303" i="1"/>
  <c r="H302" i="1" s="1"/>
  <c r="H301" i="1" s="1"/>
  <c r="I36" i="1"/>
  <c r="I271" i="1"/>
  <c r="F364" i="1"/>
  <c r="H365" i="1"/>
  <c r="H364" i="1" s="1"/>
  <c r="I229" i="1"/>
  <c r="C12" i="1"/>
  <c r="I463" i="1"/>
  <c r="I467" i="1"/>
  <c r="I425" i="1"/>
  <c r="I365" i="1"/>
  <c r="F314" i="1"/>
  <c r="H315" i="1"/>
  <c r="H314" i="1" s="1"/>
  <c r="H107" i="1"/>
  <c r="H106" i="1" s="1"/>
  <c r="F106" i="1"/>
  <c r="I106" i="1" s="1"/>
  <c r="I107" i="1"/>
  <c r="I142" i="1"/>
  <c r="F141" i="1"/>
  <c r="I141" i="1" s="1"/>
  <c r="H142" i="1"/>
  <c r="H141" i="1" s="1"/>
  <c r="I436" i="1"/>
  <c r="G302" i="1"/>
  <c r="G217" i="1"/>
  <c r="C50" i="1"/>
  <c r="F218" i="1"/>
  <c r="I218" i="1" s="1"/>
  <c r="I328" i="1"/>
  <c r="I354" i="1"/>
  <c r="I380" i="1"/>
  <c r="F379" i="1"/>
  <c r="I379" i="1" s="1"/>
  <c r="H380" i="1"/>
  <c r="H379" i="1" s="1"/>
  <c r="I48" i="1"/>
  <c r="H48" i="1"/>
  <c r="F47" i="1"/>
  <c r="H384" i="1"/>
  <c r="H383" i="1" s="1"/>
  <c r="F383" i="1"/>
  <c r="I383" i="1" s="1"/>
  <c r="I51" i="1"/>
  <c r="G50" i="1"/>
  <c r="F461" i="1"/>
  <c r="I461" i="1" s="1"/>
  <c r="I462" i="1"/>
  <c r="H351" i="1"/>
  <c r="H350" i="1" s="1"/>
  <c r="H349" i="1" s="1"/>
  <c r="F350" i="1"/>
  <c r="F349" i="1" s="1"/>
  <c r="I156" i="1"/>
  <c r="F237" i="1"/>
  <c r="H150" i="1"/>
  <c r="I28" i="1"/>
  <c r="F444" i="1"/>
  <c r="H445" i="1"/>
  <c r="H444" i="1" s="1"/>
  <c r="H371" i="1"/>
  <c r="H370" i="1" s="1"/>
  <c r="F370" i="1"/>
  <c r="I370" i="1" s="1"/>
  <c r="H249" i="1"/>
  <c r="H247" i="1" s="1"/>
  <c r="F247" i="1"/>
  <c r="I247" i="1" s="1"/>
  <c r="I447" i="1"/>
  <c r="I226" i="1"/>
  <c r="G382" i="1"/>
  <c r="I249" i="1"/>
  <c r="F26" i="1"/>
  <c r="G349" i="1"/>
  <c r="C217" i="1"/>
  <c r="H155" i="1"/>
  <c r="F154" i="1"/>
  <c r="H154" i="1" s="1"/>
  <c r="I65" i="1"/>
  <c r="H65" i="1"/>
  <c r="H64" i="1" s="1"/>
  <c r="F64" i="1"/>
  <c r="I81" i="1"/>
  <c r="H81" i="1"/>
  <c r="H80" i="1" s="1"/>
  <c r="F80" i="1"/>
  <c r="I80" i="1" s="1"/>
  <c r="I154" i="1" l="1"/>
  <c r="H311" i="1"/>
  <c r="D10" i="1"/>
  <c r="E10" i="1"/>
  <c r="F50" i="1"/>
  <c r="I50" i="1" s="1"/>
  <c r="H12" i="1"/>
  <c r="I303" i="1"/>
  <c r="I350" i="1"/>
  <c r="H50" i="1"/>
  <c r="I302" i="1"/>
  <c r="G301" i="1"/>
  <c r="I301" i="1" s="1"/>
  <c r="G49" i="1"/>
  <c r="F217" i="1"/>
  <c r="H217" i="1" s="1"/>
  <c r="H218" i="1"/>
  <c r="H237" i="1"/>
  <c r="I237" i="1"/>
  <c r="C49" i="1"/>
  <c r="C11" i="1" s="1"/>
  <c r="C10" i="1" s="1"/>
  <c r="H363" i="1"/>
  <c r="F25" i="1"/>
  <c r="I26" i="1"/>
  <c r="F382" i="1"/>
  <c r="I382" i="1" s="1"/>
  <c r="I64" i="1"/>
  <c r="F311" i="1"/>
  <c r="I311" i="1" s="1"/>
  <c r="I314" i="1"/>
  <c r="H382" i="1"/>
  <c r="I47" i="1"/>
  <c r="H47" i="1"/>
  <c r="H44" i="1" s="1"/>
  <c r="H43" i="1" s="1"/>
  <c r="F44" i="1"/>
  <c r="F363" i="1"/>
  <c r="I363" i="1" s="1"/>
  <c r="I364" i="1"/>
  <c r="I349" i="1"/>
  <c r="G348" i="1"/>
  <c r="H49" i="1" l="1"/>
  <c r="H11" i="1" s="1"/>
  <c r="H348" i="1"/>
  <c r="I217" i="1"/>
  <c r="F49" i="1"/>
  <c r="I49" i="1" s="1"/>
  <c r="G11" i="1"/>
  <c r="F348" i="1"/>
  <c r="I348" i="1" s="1"/>
  <c r="F43" i="1"/>
  <c r="I43" i="1" s="1"/>
  <c r="I44" i="1"/>
  <c r="I25" i="1"/>
  <c r="F12" i="1"/>
  <c r="H10" i="1" l="1"/>
  <c r="G10" i="1"/>
  <c r="F11" i="1"/>
  <c r="F10" i="1" s="1"/>
  <c r="I12" i="1"/>
  <c r="I10" i="1" l="1"/>
  <c r="I11" i="1"/>
</calcChain>
</file>

<file path=xl/sharedStrings.xml><?xml version="1.0" encoding="utf-8"?>
<sst xmlns="http://schemas.openxmlformats.org/spreadsheetml/2006/main" count="503" uniqueCount="495">
  <si>
    <t>GOBIERNO DEL ESTADO DE MICHOACAN DE OCAMPO</t>
  </si>
  <si>
    <t>ESTADO ANALÍTICO DE LOS INGRESOS DEVENGADOS  COMPARADO CON SU ESTIMACION ANUAL MODIFICADA</t>
  </si>
  <si>
    <t xml:space="preserve"> POR EL PERIODO  DEL 1o. DE ENERO AL 30 DE SEPTIEMBRE DEL AÑO 2020</t>
  </si>
  <si>
    <t>(Pesos)</t>
  </si>
  <si>
    <t>CONCEPTO</t>
  </si>
  <si>
    <t>ESTIMACION ORIGINAL DE INGRESOS ANUAL</t>
  </si>
  <si>
    <t>AMPLIACIONES Y REDUCCIONES</t>
  </si>
  <si>
    <t>REFRENDOS FEDERALES Y ESTATALES 2019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</si>
  <si>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</si>
  <si>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</si>
  <si>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</si>
  <si>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</si>
  <si>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</si>
  <si>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</si>
  <si>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</si>
  <si>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</si>
  <si>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</si>
  <si>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</si>
  <si>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</si>
  <si>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</si>
  <si>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</si>
  <si>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</si>
  <si>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</si>
  <si>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 EJERCICIOS ANTERIORES 2%)</t>
  </si>
  <si>
    <t>IMPUESTOS ECOLOGICOS</t>
  </si>
  <si>
    <t>IMPUESTOS POR REMEDIACION AMBIENTAL EN EXTRACCION DE MATERIALES</t>
  </si>
  <si>
    <t>IMPTO POR LA EMISION DE CONTAMINANTES SUELO Y AGU</t>
  </si>
  <si>
    <t>ACCESORIOS.</t>
  </si>
  <si>
    <t>RECARGOS.</t>
  </si>
  <si>
    <t>REC IMPTO S/ENAJEN DE VEHIC MOTOR USADOS</t>
  </si>
  <si>
    <t>RECARGOS IMPTO S/ SERVICIO DE HOSPEDAJE</t>
  </si>
  <si>
    <t>RECARGOS POR PRORROGA O PAGO EN PARCIALIDADES</t>
  </si>
  <si>
    <t>MULTAS DE IMPUESTOS ESTATALES</t>
  </si>
  <si>
    <t>MULTAS DEL IMPUESTO</t>
  </si>
  <si>
    <t>ACTUALIZACION DE IMPUESTOS ESTATALES</t>
  </si>
  <si>
    <t>ACT IMPTO S/ENAJENACION DE VEHIC DE MOTOR USADOS</t>
  </si>
  <si>
    <t>ACT IMPTO S/SERVICIO DE HOSPEDAJE</t>
  </si>
  <si>
    <t>ACT IMPTO S/EROG X REMUN/TRAB PERS,PREST 2%/NOMINA</t>
  </si>
  <si>
    <t>CONDONACION DE IMPUESTOS ESTATALES</t>
  </si>
  <si>
    <t>CONDONACIONES ACCESORIOS IMPUESTOS</t>
  </si>
  <si>
    <t>COND REC IMPTO EROG REMU TRAB PERS PREST B DYDUP</t>
  </si>
  <si>
    <t>OTROS IMPUESTOS</t>
  </si>
  <si>
    <t>IMPUESTOS  NO  COMPRENDIDOS  EN  LAS  FRACCIONES  DE  LA  LEY  DE INGRESOS CAUSADOS EN EJERCICIOS FISCALES ANTERIORES PENDIENTES DE LIQUIDACION O PAGO DE TENENCIA Y USO DE VEHICULOS.</t>
  </si>
  <si>
    <t>RECARGOS DEL IMPUESTO SOBRE TENENCIA Y USO DE VEHICULOS</t>
  </si>
  <si>
    <t>ACTUALIZACION DEL IMPUESTO SOBRE TENENCIA Y USO DE VEHICULOS</t>
  </si>
  <si>
    <t>CONTRIBUCIONES DE MEJORAS</t>
  </si>
  <si>
    <t>DE APORTACION POR MEJORAS.</t>
  </si>
  <si>
    <t>APORTACION DE PARTICULARES</t>
  </si>
  <si>
    <t>APORT DE PARTICULARES PARA OBRAS SEC AGROPECUARIO</t>
  </si>
  <si>
    <t xml:space="preserve">APORTACION DE MUNICIPIOS </t>
  </si>
  <si>
    <t>APORTACION DE MUNICIPIOS PARA CONSTRUCCION DE REDES Y CLORACION DE AGUA POTABLE.</t>
  </si>
  <si>
    <t>DERECHOS POR PRESTACION DE SERVICIOS.</t>
  </si>
  <si>
    <t>DERECHOS POR LA PRESTACION DE SERVICIOS ESTATALES</t>
  </si>
  <si>
    <t>SERVICIOS URBANISTICOS</t>
  </si>
  <si>
    <t>DICTAMENES DE USO DEL SUELO.</t>
  </si>
  <si>
    <t>AUTORIZACION DE FRACCIONAMIENTOS, CONDOMINIOS</t>
  </si>
  <si>
    <t>OTROS SERVICIOS URBANISTICOS Y DE ASENTAMIENTO HUMANO.</t>
  </si>
  <si>
    <t>RECTIFICACION DE AUTORIZACIONES</t>
  </si>
  <si>
    <t>POR DICT DE LIC DE APROV DE MIN Y SUST NO RES FED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</si>
  <si>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</si>
  <si>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</si>
  <si>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</si>
  <si>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</si>
  <si>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EXPED DE LIC AMBIEN FUENTE JURISD ESTAT</t>
  </si>
  <si>
    <t>POR DICT DE EXPED DE ACTUALIZ DE LIC AMBIENTAL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</si>
  <si>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</si>
  <si>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</si>
  <si>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</si>
  <si>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</si>
  <si>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</si>
  <si>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</si>
  <si>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</si>
  <si>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</si>
  <si>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</si>
  <si>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</si>
  <si>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</si>
  <si>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</si>
  <si>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</si>
  <si>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</si>
  <si>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</si>
  <si>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HOLOGRAMA CIRCULACION O REFRENDO SERVICIO PUBLICO</t>
  </si>
  <si>
    <t>CONDONACION POR SERVICIO DE TRASPORTE PUBLICO</t>
  </si>
  <si>
    <t>SERVICIOS DE TRANSPORTE PARTICULAR</t>
  </si>
  <si>
    <t>DOTACION Y REPOSICION DE PLACAS.</t>
  </si>
  <si>
    <t>POR HOLOGRAMA DE CIRCULACION O REFRENDO DE CALCA</t>
  </si>
  <si>
    <t>REPOSICION DE TARJETA DE CIRCULACION.</t>
  </si>
  <si>
    <t>PERMISOS DE CIRCULACION.</t>
  </si>
  <si>
    <t>SERV POR BAJA DE PLACAS</t>
  </si>
  <si>
    <t>CANJE GENERAL DE PLACAS.</t>
  </si>
  <si>
    <t>EXPEDICION DE CERTIFICADO DE INTERES PARTICULAR</t>
  </si>
  <si>
    <t>REG DE BAJAS DE VEHÍCULOS AUTOMOTORES</t>
  </si>
  <si>
    <t>EXPEDICION DE CONSTANCIAS DE INSCRIPCIÓN EN EL REGISTRO ESTATAL VEHICULAR</t>
  </si>
  <si>
    <t>OTROS SERV DE TRANS PARTICULAR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</si>
  <si>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</si>
  <si>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</si>
  <si>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</si>
  <si>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VEHICULOS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</si>
  <si>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</si>
  <si>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</si>
  <si>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</si>
  <si>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</si>
  <si>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</si>
  <si>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LOS SERVICIOS DE TRASLADO Y CUSTODIA DE BIENES Y VALORES.</t>
  </si>
  <si>
    <t>POR EL ESTUDIO Y RECOM SOLICITUD CAMBIO MODALIDAD</t>
  </si>
  <si>
    <t>POR EL ESTUDIO DET LEGALIDAD PREST SERV SEG PRIV</t>
  </si>
  <si>
    <t>POR LA CONSULTA DE ANTECEDENTES POLICIALES</t>
  </si>
  <si>
    <t>POR PRESTAR SERV DE LOCALIZACION SOBRE PERSONAS</t>
  </si>
  <si>
    <t>POR LA EXPED DE CEDULAR DE ID A PERSONAL OPTIVO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</si>
  <si>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</si>
  <si>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</si>
  <si>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</si>
  <si>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REG DE PLANOS DE FRACCIONAMIENTOS, LOTIFICACIONES</t>
  </si>
  <si>
    <t>CANCELACION DE INSCRIP EN EL REG DEL COMERCIO</t>
  </si>
  <si>
    <t xml:space="preserve"> INSCRIP DE DEPOSITOS DE TESTAMENTOS</t>
  </si>
  <si>
    <t>INSCRIPCION EN EL REGISTRO DEL COMERCIO.</t>
  </si>
  <si>
    <t>INSCRIPCION Y CANCELACION DE GRAVAMENES.</t>
  </si>
  <si>
    <t>OTROS SERVICIOS DEL REGISTRO DE LA PROPIEDAD.</t>
  </si>
  <si>
    <t>POR REGISTRO DE OTROS ACTOS DELREGISTRO PUBLICO DE LA PROPIEDAD</t>
  </si>
  <si>
    <t xml:space="preserve"> POR REG DEL REGIMEN DE PROPIEDAD CONDOMINIO</t>
  </si>
  <si>
    <t>POR REG DE SUBDIVISIONES</t>
  </si>
  <si>
    <t>POR REG DE USUFRUCTO VITALICIO Y NUDA PROPIEDAD</t>
  </si>
  <si>
    <t>POR INSCRIP DE FIDEICOMISOS</t>
  </si>
  <si>
    <t>POR INSCRIP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</si>
  <si>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</si>
  <si>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</si>
  <si>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</si>
  <si>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LEVANTAMIENTO DE ACTAS DE REGISTRO DE NACIMIENTO.</t>
  </si>
  <si>
    <t>CELEBRACION Y LEVANTAMIENTOS DE ACTAS DE CONTRATOS MATRIMONIALES.</t>
  </si>
  <si>
    <t>INSCRIPCIONES.</t>
  </si>
  <si>
    <t>EXPEDICION DE CERTIFICADOS, COPIAS CERTIFICADAS O CONSTANCIAS.</t>
  </si>
  <si>
    <t>OTRAS TARIFAS.</t>
  </si>
  <si>
    <t>BUSQUEDA POR CERTIFICACIONES Y CONSTANCIAS DE OTROS DOCUMENTOS QUE LA DIRECCION TENGA BAJO SU CUSTODIA Y OTROS SERVICIOS PRESTADOS.</t>
  </si>
  <si>
    <t>LEVANTAMIENTO DE ACTAS DE DEFUNCION.</t>
  </si>
  <si>
    <t>POR LA INSCRIPCION DEL REGISTRO Y  ASENTAMIENTO DE ANOTACIONES MARGINALES AL REVERSO.</t>
  </si>
  <si>
    <t>EXPEDICION DE CERTIFICADOS, COPIAS CERTIFICADAS O CONSTANCIAS (URGENTES).</t>
  </si>
  <si>
    <t>EXPED DE CONST Y CERTIF EXTRAURGENTE</t>
  </si>
  <si>
    <t>POR CERTIF Y CONST DE DOC BAJO CUSTODIA DE LA DIR</t>
  </si>
  <si>
    <t>LEVANTAMIENTO DE ACTAS DE RECONOCIMIENTO DE HIJOS, ANTE EL OFICIAL DEL REGISTRO CIVIL, DESPUES DE REGISTRADO EL NACIMIENTO.</t>
  </si>
  <si>
    <t>RECONOCIMIENTO DE CAMBIO DE IDENTIDAD DE GENERO</t>
  </si>
  <si>
    <t>RECONOCIMIENTOS POR AVISO ADMTIVO DE OTRA ENT FEDE</t>
  </si>
  <si>
    <t>POR CADA AÑO ADICIONAL DE BÚSQUEDA</t>
  </si>
  <si>
    <t>EXPED DE OFICIO DE EXTEMPORANEIDAD</t>
  </si>
  <si>
    <t>COPIA CERTIFICADA DE DOCUMENTOS QUE INTEGREN APÉNDICES DE LOS REGISTROS DE LOS ACTOS DEL ESTADO CIVIL DE LAS PERSONAS (POR CADA PÁGINA QUE LO INTEGRE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</si>
  <si>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</si>
  <si>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</si>
  <si>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</si>
  <si>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</si>
  <si>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</si>
  <si>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</si>
  <si>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>REPORTE DE BUSQUEDA EN EL REG NAC DE TESTAMENTOS</t>
  </si>
  <si>
    <t>POR HOJA DE PAPEL OFICIAL (FOLIOS)</t>
  </si>
  <si>
    <t>POR EXPEDICIÓN DEL NOMBRAMIEN PARA EJERC NOTARIAD</t>
  </si>
  <si>
    <t>POR SERVICIOS DE LA PROCURADURIA GENERAL DEL ESTADO</t>
  </si>
  <si>
    <t>CARTAS DE ANTECEDENTES NO PENALES</t>
  </si>
  <si>
    <t>PERFILES GENETICOS DE PATERNIDAD</t>
  </si>
  <si>
    <t>CONSULTA DE VEHÍCULOS NO REMARCADOS</t>
  </si>
  <si>
    <t>POR SERV QUE ESTABLECE LA LEY PREST SERV INMOBILIA</t>
  </si>
  <si>
    <t>POR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</si>
  <si>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</si>
  <si>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</si>
  <si>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</si>
  <si>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</si>
  <si>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REGISTRO DE COLEGIO DE PROFESIONISTAS</t>
  </si>
  <si>
    <t>REG ESTABLECIMIENTO EDUTIVO PARA EXPEDIR TÍTULOS</t>
  </si>
  <si>
    <t>REGISTRO TÍTULO PROF, DIPLOMA DE ESPECIALIDAD</t>
  </si>
  <si>
    <t>EXPEDICIÓN DE AUTORIZACIÓN EJ DE UNA ESPECIALIDAD</t>
  </si>
  <si>
    <t>EN RELACIÓN CON COLEGIOS DE PROFESIONISTAS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</si>
  <si>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</si>
  <si>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</si>
  <si>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</si>
  <si>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</si>
  <si>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</si>
  <si>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</si>
  <si>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</si>
  <si>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</si>
  <si>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</si>
  <si>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</si>
  <si>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</si>
  <si>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</si>
  <si>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</si>
  <si>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</si>
  <si>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</si>
  <si>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</si>
  <si>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</si>
  <si>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</si>
  <si>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</si>
  <si>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</si>
  <si>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</si>
  <si>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</si>
  <si>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</si>
  <si>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</si>
  <si>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</si>
  <si>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</si>
  <si>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</si>
  <si>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</si>
  <si>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</si>
  <si>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</si>
  <si>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POR AUTORIZACIÓN DE PROF AUTORIZACIÓN DE PRÁCTICO</t>
  </si>
  <si>
    <t>POR AUTORIZACIÓN DE PROF REG DE CERTIF DE PROF</t>
  </si>
  <si>
    <t>REGISTRO DE DIPLOMAS DE INST DE EDU SUP COL Y ASO</t>
  </si>
  <si>
    <t>POR AUTORIZACIÓN DE PROF REG DE DIPLOMAS Y CONSTA</t>
  </si>
  <si>
    <t>POR AUTORIZACIÓN DE PROF REEXPEDICIÓN DE AUTORIZA</t>
  </si>
  <si>
    <t>POR AUTORIZACIÓN DE PROF RENOVACIÓN DE PRÁCTICAS</t>
  </si>
  <si>
    <t>POR AUTORIZACIÓN DE PROF RENOVACIÓN DE ESPECIALID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</si>
  <si>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</si>
  <si>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</si>
  <si>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</si>
  <si>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</si>
  <si>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PREPA ABIE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</si>
  <si>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</si>
  <si>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</si>
  <si>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</si>
  <si>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</si>
  <si>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</si>
  <si>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</si>
  <si>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</si>
  <si>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</si>
  <si>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</si>
  <si>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</si>
  <si>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</si>
  <si>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SOLICITE SERV DE SUPERVICIÓN EN LOS EVENTOS</t>
  </si>
  <si>
    <t>POR SERV DE REG CONSULTORES PROTECC CIVIL</t>
  </si>
  <si>
    <t>POR RENOV ANUAL DE REG CONSULTORES PROTECC CIVIL</t>
  </si>
  <si>
    <t>POR REG DE CAPACITADORES DE PROTECC CIVIL</t>
  </si>
  <si>
    <t>POR LA RENOVACION DEL REG DE GRUPOS VOLUNTARIOS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</si>
  <si>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</si>
  <si>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</si>
  <si>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</si>
  <si>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</si>
  <si>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</si>
  <si>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</si>
  <si>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</si>
  <si>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LA VISITA DE INSPECC Y VERIF AL ESTABLECIMIENT</t>
  </si>
  <si>
    <t>POR LA CERTIFICACION DE LIBROS BITACORAS</t>
  </si>
  <si>
    <t>POR LA EVAL DE SIMULACRO A ESTABLECIMIENTOS</t>
  </si>
  <si>
    <t>POR LA REALIZACION DE TRAMITES PARA OBTENCION REG</t>
  </si>
  <si>
    <t>POR SERV DE EVAL DE PROG DE PROTECC CIVIL</t>
  </si>
  <si>
    <t>SERVICIOS DE TRANSITO</t>
  </si>
  <si>
    <t>ALMACENAJE</t>
  </si>
  <si>
    <t>SERVICIOS DE GRUA</t>
  </si>
  <si>
    <t>CERTIFICADO DE NO INFRACCIÓN.</t>
  </si>
  <si>
    <t>PERMISO PARA CIRCULAR CON CARGA SOBRESALIENTE</t>
  </si>
  <si>
    <t>PERMISO PARA CIRCULAR CON ADITAMENTOS (POLARIZADO).</t>
  </si>
  <si>
    <t>ESTUDIO PARA DETERMINAR ASCENSO Y DESCENSO ESCOLAR</t>
  </si>
  <si>
    <t>APLICACIÓN DE EXAMEN DE MANEJO PARA CONDUCIR VEHÍCULOS AUTOMOTORES.</t>
  </si>
  <si>
    <t>APLICACIÓN DE EXAMEN MÉDICO PARA LA OBTENCIÓN DE LICENCIA DE CONDUCIR.</t>
  </si>
  <si>
    <t>CERTIFICACIÓN DE PERITAJE O CONVENIO DE HECHO DE TRÁNSITO.</t>
  </si>
  <si>
    <t>SERVICIOS DE CATASTRO</t>
  </si>
  <si>
    <t>EXPEDICION DE PLANOS CATASTRALES.</t>
  </si>
  <si>
    <t>LEVANTAMIENTOS TOPOGRAFICOS.</t>
  </si>
  <si>
    <t>DETERMINACION DE LA UBICACION FISICA DE LOS PREDIOS.</t>
  </si>
  <si>
    <t>ELABORACION DE AVALUOS.</t>
  </si>
  <si>
    <t>INSPECCIONES OCULARES DE PREDIOS.</t>
  </si>
  <si>
    <t>REESTRUCTURACION DE CUENTAS CATASTRALES.</t>
  </si>
  <si>
    <t>DESGLOSE DE PREDIOS Y VALUACION CORRESPONDIENTE.</t>
  </si>
  <si>
    <t>INSCRIPCION O REGISTRO DE PREDIOS IGNORADOS.</t>
  </si>
  <si>
    <t>AUTORIZACION E INSCRIPCION DE PERITOS VALUADORES DE BIENES INMUEBLES.</t>
  </si>
  <si>
    <t>CERTIFICACIONES CATASTRALES.</t>
  </si>
  <si>
    <t>POR INFORMACION DE COLINDANTES</t>
  </si>
  <si>
    <t>OTROS SERVICIOS DE CATASTRO.</t>
  </si>
  <si>
    <t>INFORMACION RESPECTO DE LA UBICACION DE PREDIOS EN CARTOGRAFIA.</t>
  </si>
  <si>
    <t>EXPEDICION DE DUPLICADOS DE DOCUMENTOS CATASTRALES.</t>
  </si>
  <si>
    <t>CERTIFICADOS Y COPIAS CON SERVICIO A DOMICILIO EN</t>
  </si>
  <si>
    <t>LEVANTAMIENTO TOPOGRÁFICO CON CURVAS DE NIVEL</t>
  </si>
  <si>
    <t>MODIFICACIÓN DE DATOS ADMINISTRATIVOS CATASTRALES.</t>
  </si>
  <si>
    <t>CÉDULA DE ACTUALIZACIÓN DE PREDIOS RÚSTICOS.</t>
  </si>
  <si>
    <t>REVISIÓN DE AVISO (TRASLADO DE DOMINIO POR PREDIO RÚSTICO).</t>
  </si>
  <si>
    <t>REVISIÓN DE AVISO (TRASLADO DE DOMINIO POR PREDIO URBANO).</t>
  </si>
  <si>
    <t>AVISO ACLARATORIO DE PREDIO RÚSTICO O URBANO.</t>
  </si>
  <si>
    <t>LEVANTAMIENTO  AEROFOTOGRAMETRICOS Y OTROS SERVICI</t>
  </si>
  <si>
    <t>POR SERVICIOS OFICIALES DIVERSOS.</t>
  </si>
  <si>
    <t>LEGALIZACION DE TITULOS ,PLANES DE ESTUDIO Y CERTIFICADOS.</t>
  </si>
  <si>
    <t>CERTIF, REPOSICIONES Y REPRODUCCIONES</t>
  </si>
  <si>
    <t>OTROS SERVICIOS OFICIALES DIVERSOS.</t>
  </si>
  <si>
    <t>OTROS SERV DE COMUNICACIONES</t>
  </si>
  <si>
    <t>DE COMUNICACIONES DE MENSAJERIA</t>
  </si>
  <si>
    <t>OTROS SERV DEL ARCHIVO DEL PODER EJECUTIVO</t>
  </si>
  <si>
    <t>BUSQUEDA EN EL ARCHIVO DEL PODER EJECUTIVO</t>
  </si>
  <si>
    <t>LEGALIZACION DE PLANES DE ESTUDIO A EXTRANJEROS</t>
  </si>
  <si>
    <t>LEGALIZACION CERTIFICADOS ESTUDIO BOLETAS DE CALIF</t>
  </si>
  <si>
    <t>APOSTILLAS DE TITULOS PROFECCIONALES OTROS DOCUMEN</t>
  </si>
  <si>
    <t>APOSTILLAS DE  PLANES DE ESTUDIOS</t>
  </si>
  <si>
    <t>APOSTILLAS DE CERTIFICADOS DE ESTUDIO Y OTROS DOCU</t>
  </si>
  <si>
    <t>OTRAS CLASES CERTIF A CARGO DE DIFERENTES DEPENDEN</t>
  </si>
  <si>
    <t>REPOSICION DE DOCUMENTOS DE DIVERSAS DEPENDENCIAS</t>
  </si>
  <si>
    <t>REPRODUCCION INFORM POR PARTE DEPENDENCAS COORD Y</t>
  </si>
  <si>
    <t>INSCRIPCION AL PADRON DE CONTRATISTAS DE OBRA PUBLICAS</t>
  </si>
  <si>
    <t>PERMISO P/ CONSTRUIR ACCESOS CAMINOS Y PUENTES EST</t>
  </si>
  <si>
    <t>PERMISO P/ INSTALAR ANUNCIOS Y SEÑALES PUBLICIT</t>
  </si>
  <si>
    <t>CONSTANCIA TITULO DE DOMINIO DELIM Y RECTIF DE MED</t>
  </si>
  <si>
    <t>REV DE PLANOS P/ PERMISO CONSTRUIR ACCESOS CAMINOS</t>
  </si>
  <si>
    <t>DIVERSOS DERECHOS</t>
  </si>
  <si>
    <t>DIVERSOS DERECHOS (EXAMENES DE CERTIFICACION ACRED</t>
  </si>
  <si>
    <t>ACCESORIOS</t>
  </si>
  <si>
    <t>RECARGOS</t>
  </si>
  <si>
    <t>MULTAS</t>
  </si>
  <si>
    <t>HONORARIOS Y GASTOS DE EJECUCION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</si>
  <si>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</si>
  <si>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</si>
  <si>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</si>
  <si>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</si>
  <si>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</si>
  <si>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Y PUBLICACIONES DEL PERIODICO OFICIAL.</t>
  </si>
  <si>
    <t>CALCOMANIAS U HOLOGRAMAS Y CERTIFICACIONES PARA VERIFICACION VEHICULAR DE EMISION DE CONTAMINANTES.</t>
  </si>
  <si>
    <t>DIVIDENDOS POR UTILIDADES DE EMPRESAS DE PART EST</t>
  </si>
  <si>
    <t>VENTA DE IMPRESOS Y PAPELES OFICIALES.</t>
  </si>
  <si>
    <t>OTROS PRODUCTOS DIVERSOS.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</si>
  <si>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</si>
  <si>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</si>
  <si>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</si>
  <si>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</si>
  <si>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</si>
  <si>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</si>
  <si>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>MULTAS POR INFRACCIONES SEÑALADAS EN LA LEY AMBIENTAL PARA EL DESARROLLO SUSTENTABLE DEL ESTADO DE MICHOACÁN DE OCAMPO,  Y SU REGLAMENTO.</t>
  </si>
  <si>
    <t>MULTAS POR INFRACCIONES SEÑALADAS EN LA LEY PARA LA PRESTACIÓN DE SERVICIOS INMOBILIARIOS EN EL ESTADO DE MICHOACÁN DE OCAMPO</t>
  </si>
  <si>
    <t>MULTAS POR INFRACCIONES A LO DISPUESTO POR LA LEY PARA EL DESARROLLO INTEGRAL INFANTIL</t>
  </si>
  <si>
    <t xml:space="preserve"> MULTAS POR INFRACCIONES A OTRAS DISPOSICIONES ESTATALES (FISCALES Y NO FISCALES) </t>
  </si>
  <si>
    <t>MULTAS POR INFRACCIONES SEÑALADAS EN EL REGLAMENTO DE LA LEY DE SEGURIDAD PRIVADA DEL ESTADO DE MICHOACÁN DE OCAMPO</t>
  </si>
  <si>
    <t>MULTAS ADMINISTRATIVAS POR NO AISLAMIENTO COVID-19</t>
  </si>
  <si>
    <t>INDEMNIZACIONES</t>
  </si>
  <si>
    <t xml:space="preserve">INDEMNIZACIONES DE CHEQUES DEVUELTOS POR INSTITUCIONES BANCARIAS. </t>
  </si>
  <si>
    <t xml:space="preserve">FIANZAS EFECTIVADAS A FAVOR DEL ERARIO  </t>
  </si>
  <si>
    <t>REINTEGROS POR RESPONSABILIDADES.</t>
  </si>
  <si>
    <t>OTROS APROVECHAMIENTOS.</t>
  </si>
  <si>
    <t>RECUP PATRIM FIDEICOMIT LIQUIDACION FIDEICOMISOS</t>
  </si>
  <si>
    <t>ARRENDAMIENTO DE BIENES INMUEBLES.</t>
  </si>
  <si>
    <t>ARRENDAMIENTO DE BIENES MUEBLES.</t>
  </si>
  <si>
    <t xml:space="preserve">DONATIVOS, SUBSIDIOS E INDEMINIZACIONES </t>
  </si>
  <si>
    <t>CONTINGENCIAS ECONÓMICAS (2) 2020</t>
  </si>
  <si>
    <t>ENAJENACION DE BIENES MUEBLES E INMUEBLES</t>
  </si>
  <si>
    <t>RECUPERACION DE COSTOS DE BASES Y LICITACIONES</t>
  </si>
  <si>
    <t>RECUPERACIÓN DE COSTOS POR ADJUDICACIÓN DE CONTRATOS DE  ADQUISICIÓN DE BIENES Y SERVICIOS</t>
  </si>
  <si>
    <t xml:space="preserve">RECUPERACIÓN DE COSTOS POR ADJUDICACIÓN DE CONTRATOS DE OBRA PÚBLICA. </t>
  </si>
  <si>
    <t>CUOTAS DE RECUPERACIÓN DE LOS CENTROS DE COMERCIALIZACIÓN Y ABASTO POPULAR.</t>
  </si>
  <si>
    <t>INSCRIPCION AL PADRON DE PROV DEL EXTERIOR DEL EDO</t>
  </si>
  <si>
    <t>RECUPERACIÓN DE PRIMAS DE SEGURO POR SINIESTROS DE VEHÍCULOS TERRESTRES Y  AÉREOS, ENTRE OTROS.</t>
  </si>
  <si>
    <t>2 AL MILLAR</t>
  </si>
  <si>
    <t>COPIA SIMPLE</t>
  </si>
  <si>
    <t>RECUPERACION PRIMAS DE SEGURO SINIESTROS SEDAGRO</t>
  </si>
  <si>
    <t>COPIA CERTIFICADA</t>
  </si>
  <si>
    <t>INGRESO POR VENTA DE BIENES Y SERVICIOS</t>
  </si>
  <si>
    <t>SUMINISTRO DE ENERGIA</t>
  </si>
  <si>
    <t>PARTICIPACIONES Y APORTACIONES</t>
  </si>
  <si>
    <t>PARTICIPACIONES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</si>
  <si>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</si>
  <si>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</si>
  <si>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</si>
  <si>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</si>
  <si>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</si>
  <si>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</si>
  <si>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</si>
  <si>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</si>
  <si>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</si>
  <si>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</si>
  <si>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FONDO DE ESTABILIZACION DE LOS INGRESOS PARALAS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</si>
  <si>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</si>
  <si>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</si>
  <si>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</si>
  <si>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</si>
  <si>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</si>
  <si>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</si>
  <si>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</si>
  <si>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</si>
  <si>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</si>
  <si>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</si>
  <si>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</si>
  <si>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</si>
  <si>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</si>
  <si>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</si>
  <si>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</si>
  <si>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</si>
  <si>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</si>
  <si>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</si>
  <si>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</si>
  <si>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</si>
  <si>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</si>
  <si>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</si>
  <si>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</si>
  <si>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</si>
  <si>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</si>
  <si>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</si>
  <si>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</si>
  <si>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</si>
  <si>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</si>
  <si>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</si>
  <si>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</si>
  <si>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</si>
  <si>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</si>
  <si>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</si>
  <si>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CONADE (TALENTOS)</t>
  </si>
  <si>
    <t>ONADE (PREMIO ESTATAL DE DEPORTE)</t>
  </si>
  <si>
    <t>PROG ESCUELAS DE TIEMPO COMPLETO</t>
  </si>
  <si>
    <t>PROG NACIONAL DE CONVIVENCIA ESCOLAR</t>
  </si>
  <si>
    <t>PROG NACIONAL DE INGLES</t>
  </si>
  <si>
    <t>PROG PARA EL DESARR PROFESIONAL DOCENTE</t>
  </si>
  <si>
    <t>EXPANSIÓN DE LA EDUCACIÓN INICIAL</t>
  </si>
  <si>
    <t>APOYO FINAN EXTR NO REGU, GTOS INH EDU(U080-142.7)</t>
  </si>
  <si>
    <t>APOYO FIAN CENT Y ORG. DE EDUCACIÒN (U080-150)</t>
  </si>
  <si>
    <t>APOYO FIAN CENT Y ORG. DE EDUCACIÓN (U080-69.9)</t>
  </si>
  <si>
    <t>PROGRAMA DESA APRENDIZAJE SIG DE EDUCACION BASICA</t>
  </si>
  <si>
    <t>PROGRAMA ATENCION EDUC DE LA POBL ESCOLAR MIGRANTE</t>
  </si>
  <si>
    <t>PROGRAMA MIGRAN D ATN A LA DIV DE LA EDU INDIGENA</t>
  </si>
  <si>
    <t>PROG FORTALECIMIENTO DE SERVICIOS DE EDUC ESPECIAL</t>
  </si>
  <si>
    <t>APY FINAN EXT NO REG, GTOS INHE A EDU (U080-89.8)</t>
  </si>
  <si>
    <t>APY FINAN EXT NO REG, GTOS INHE  EDU (U080-Qna 05)</t>
  </si>
  <si>
    <t>APY FINAN EXT NO REG, GTOS INHE  EDU (U080-Qna 06)</t>
  </si>
  <si>
    <t>APY FINAN EXT NO REG, GTOS INHE  EDU (U080-59.8)</t>
  </si>
  <si>
    <t>POYO FINAN EXT NO REG, GTOS INHE A EDU (U080-Qna)</t>
  </si>
  <si>
    <t>APY FINAN EXT NO REG GTOS INHE A EDU (U080-Qna 09)</t>
  </si>
  <si>
    <t>APOYO FINAN EXT NO REGU, GTOS INH EDU(U080-QNA 10)</t>
  </si>
  <si>
    <t>APOYO FINAN EXT NO REGU, GTOS INH EDU(U080-QNA 11)</t>
  </si>
  <si>
    <t>APOYO FINAN EXT NO REGU, GTOS INH EDU(U080-QNA 12)</t>
  </si>
  <si>
    <t>APOYO FINAN EXT NO REGU, GTOS INH EDU(U080-QNA 13)</t>
  </si>
  <si>
    <t>APOYO FINAN EXT NO REGU, GTOS INH EDU(U080-QNA 14)</t>
  </si>
  <si>
    <t>APOYO FINAN EXT NO REGU, GTOS INH EDU(U080-QNA 15)</t>
  </si>
  <si>
    <t>APOYO FINAN EXT NO REGU, GTOS INH EDU(U080-QNA 16)</t>
  </si>
  <si>
    <t>APOYO FINAN EXT NO REGU, GTOS INH EDU(U080-QNA 17)</t>
  </si>
  <si>
    <t>APOYO FINAN EXT NO REGU, GTOS INH EDU(U080-QNA 18)</t>
  </si>
  <si>
    <t>APOYO A INSTITUCIONES ESTATALES DE CULTURA</t>
  </si>
  <si>
    <t>TRANSFERENCIAS FEDERALES POR CONVENIO EN MATERIA DE SALUD</t>
  </si>
  <si>
    <t>ACUERDO PARA EL FORTA ACCIONES DE SALUD (AFASPE)</t>
  </si>
  <si>
    <t>PROG FORTALECIMIENTO A LA ATENCION MEDICA</t>
  </si>
  <si>
    <t>CRESCA-CONADIC</t>
  </si>
  <si>
    <t>OBRA NUEVA DEL HOSPITAL GENERAL DR MIGUEL SILVA</t>
  </si>
  <si>
    <t>INSABI, SERV DE SALUD, MEDICAMENTOS E INSUMOS 2020</t>
  </si>
  <si>
    <t>INSABI SEGURO MEDICO SIGLO XXI 2020</t>
  </si>
  <si>
    <t>OBRA NUEVA HOSPITAL INF EVA SAMANO DE LÓPEZ MATEO</t>
  </si>
  <si>
    <t>RECLASIF DE SALUD Y BIENESTAR COMUNITARIO</t>
  </si>
  <si>
    <t xml:space="preserve">ATN A SALUD Y MEDIC GRAT  POB SIN SEG SOC LAB </t>
  </si>
  <si>
    <t xml:space="preserve">RÉGIMEN ESTATAL DE PROTECCIÓN SOCIAL  EN SALUD (SEGURO POPULAR). </t>
  </si>
  <si>
    <t>TRANSFERENCIAS FEDERALES POR CONVENIO EN MATERIA  HIDRAULICA</t>
  </si>
  <si>
    <t>CULTURA DELAGUA</t>
  </si>
  <si>
    <t>AGUA POTABLE Y ALCANTARILLADO ZONAS URBANAS(APAUR)</t>
  </si>
  <si>
    <t>AGUA POTABLE Y ALCANTARI ZONAS RURALES(APARURAL)</t>
  </si>
  <si>
    <t>PROGRAMA DE TRATAMIENTO EN AGUA RESIDUALES (PTAR)</t>
  </si>
  <si>
    <t>PROG DESAR INTEGR ORGA OPERA AGUA Y SANEA (PRODI)</t>
  </si>
  <si>
    <t>AGUA LIMPIA (AAL)</t>
  </si>
  <si>
    <t>(PROAGUA) "APARTADO AGUA LIMPIA" 2020</t>
  </si>
  <si>
    <t>TRANSFERENCIAS FEDERALES EN MATERIA DEDESARROLLO URBANO</t>
  </si>
  <si>
    <t>FONDO METROPOLITANO MORELIA</t>
  </si>
  <si>
    <t xml:space="preserve">FONDO METROPOLITANO ZAMORA-JACONA </t>
  </si>
  <si>
    <t>TRANSFERENCIAS EN MATERIA DE ATENCIÓN A GRUPOS VULNERABLES</t>
  </si>
  <si>
    <t>FONDO PARA LA ACCESIBILIDAD EN EL TRANSPORTE PÚBLICO PARA LAS PERSONAS CON DISCAPACIDAD.</t>
  </si>
  <si>
    <t>PROG D APY  A INST D MUJ EN  ENT FED (PAIMEF) 2020</t>
  </si>
  <si>
    <t>COMISION DE BUSQ DE PERSONAS DEL EDO. DE MICHOACAN</t>
  </si>
  <si>
    <t>ACC PREV D VIOL D GNRO CONT MUJ CONAVIM(URUAPAN)</t>
  </si>
  <si>
    <t>FORTA A LA TRANSV DE LA PERSPECTIVA DE GENERO 2020</t>
  </si>
  <si>
    <t>FDO P/ EL BIENESTAR Y AVCE DE LAS MUJ (FOBAM) 2020</t>
  </si>
  <si>
    <t>AVG/MICH/M2/ ALERTA DE GENERO CONAVIN 2020</t>
  </si>
  <si>
    <t>AVG/MICH/M5/ ALERTA DE GENERO CONAVIN 2020</t>
  </si>
  <si>
    <t>APY P/REFUGIOS ESPE P/MUJERES VICT D VIOL DE GNRO</t>
  </si>
  <si>
    <t>EN MATERIA DE IMPARTICIÓN Y PROCURACIÓN DE JUSTICIA Y SEGURIDAD PÚBLICA</t>
  </si>
  <si>
    <t>SUBSIDIO PARA EL FORTALECIMIENTO DE SEGURIDAD PÚBLICA (FORTASEG)</t>
  </si>
  <si>
    <t>TRANSFERENCIAS FEDERALES POR CONVENIO EN MATERIA DE DESARROLLO REGIONAL Y MUNICIPAL</t>
  </si>
  <si>
    <t>PROGRAMA Y PROYECTOS DE INVERSIÓN APOYADOS CON LOS RECURSOS DEL FONDO REGIONAL (FONREGIÓN).</t>
  </si>
  <si>
    <t>TRANSFERENCIAS FEDERALES POR CONVENIO MATERIA DE ARMONIZACION CONTABLE</t>
  </si>
  <si>
    <t xml:space="preserve"> ARMONIZACION CONTABLE</t>
  </si>
  <si>
    <t>TRANSFERENCIAS FEDERALES POR CONVENIO EN  DIVERSAS MATERIAS</t>
  </si>
  <si>
    <t>FDO MIXTO DE COOP TÉC Y CIENTF MÉXICO-ESPAÑA 2020</t>
  </si>
  <si>
    <t>PROGR D SANIDAD E INOCUIDAD AGROALIMENTA R.F. 2020</t>
  </si>
  <si>
    <t xml:space="preserve">INCENTIVOS DERIVADOS DE LA COLABORACIÓN FISCAL </t>
  </si>
  <si>
    <t>INCENTIVOS DERIVADOS DE LA COLABORACION FISCALFISCAL</t>
  </si>
  <si>
    <t>INCENTIVOS POR LA ADMON ISR POR ENAJENACION DE INM</t>
  </si>
  <si>
    <t>ISR ENAJENACIÓN TERRENOS Y CONSTITUCION ART. 126</t>
  </si>
  <si>
    <t>INCENTIVO POR MULTAS FISCALES FEDERALES</t>
  </si>
  <si>
    <t>INCENTIVOS POR LA ADMON MULTAS FEDERALES NO FISCAL</t>
  </si>
  <si>
    <t>INCENTIVOS POR LA ADMON ZONA FED MARITIMO TERRESTR</t>
  </si>
  <si>
    <t>INCENTIVOS PROVENIENTES DEL REGIMEN DE INCORPORACION FISCAL</t>
  </si>
  <si>
    <t>INCENTIVOS POR COMPENSA REPECOS Y REG INTERMEDIOS</t>
  </si>
  <si>
    <t xml:space="preserve">INCENTIVOS POR VIG CUMPLIMIENTO OBLIG FISC 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</si>
  <si>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</si>
  <si>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</si>
  <si>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</si>
  <si>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</si>
  <si>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</si>
  <si>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</si>
  <si>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</si>
  <si>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ACTOS DE FISC CONCURRENTE CONT IETU</t>
  </si>
  <si>
    <t>INCENTIVOS POR USAR MEDIOS ELECTRÓNICOS DE PAGO</t>
  </si>
  <si>
    <t>INCNETIVOS POR CREDITOS FISCALES DE LA FEDERACION</t>
  </si>
  <si>
    <t>OTROS INGRESOS Y BENEFICIOS VARIOS</t>
  </si>
  <si>
    <t>OTROS INGRESOS FINANCIEROS</t>
  </si>
  <si>
    <t>OTROS INGRESOS</t>
  </si>
  <si>
    <t>ENAJENACION DE FERTILIZANTES (SRIA DESARR AGROPE)</t>
  </si>
  <si>
    <t>VIVEROS FRUTICOLAS (SRIA DESARR AGROPE)</t>
  </si>
  <si>
    <t>ING PROPIOS SECRETARIA DE DESARROLLO ECONOMICO</t>
  </si>
  <si>
    <t>ING PROPIOS SECRETARIA DE DES RURAL AGROALIM</t>
  </si>
  <si>
    <t>ING PROPIOS SECRETARIA DE EDUCACION</t>
  </si>
  <si>
    <t>ING PROPIOS SECRETARIA DE CULTURA</t>
  </si>
  <si>
    <t>ING PROPIOS SECRETARIA DE SALUD</t>
  </si>
  <si>
    <t>AERODROMO GENERAL LAZARO CARDENAS DEL RIO</t>
  </si>
  <si>
    <t>INGRESOS PROPIOS RECAUDADOS POR DEPENDENCIAS</t>
  </si>
  <si>
    <t>ENDEUDAMIENTO INTERNO</t>
  </si>
  <si>
    <t>FINANCIAMIENTO</t>
  </si>
  <si>
    <t>PROG NACIONAL FORESTAL (CONAFOR)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</si>
</sst>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43" fontId="6" fillId="2" borderId="0" xfId="1" applyFont="1" applyFill="1" applyBorder="1" applyAlignment="1" applyProtection="1"/>
    <xf numFmtId="164" fontId="4" fillId="2" borderId="0" xfId="0" applyNumberFormat="1" applyFont="1" applyFill="1" applyBorder="1" applyAlignment="1" applyProtection="1"/>
    <xf numFmtId="164" fontId="2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43" fontId="2" fillId="0" borderId="1" xfId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4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43" fontId="2" fillId="0" borderId="0" xfId="1" applyFont="1" applyFill="1" applyBorder="1" applyAlignment="1">
      <alignment vertical="top"/>
    </xf>
    <xf numFmtId="0" fontId="9" fillId="4" borderId="2" xfId="0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horizontal="right" vertical="center"/>
    </xf>
    <xf numFmtId="2" fontId="9" fillId="4" borderId="2" xfId="0" applyNumberFormat="1" applyFont="1" applyFill="1" applyBorder="1" applyAlignment="1">
      <alignment horizontal="right" vertical="center"/>
    </xf>
    <xf numFmtId="2" fontId="9" fillId="4" borderId="2" xfId="1" applyNumberFormat="1" applyFont="1" applyFill="1" applyBorder="1" applyAlignment="1">
      <alignment horizontal="right" vertical="center"/>
    </xf>
    <xf numFmtId="43" fontId="9" fillId="4" borderId="2" xfId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vertical="center"/>
    </xf>
    <xf numFmtId="43" fontId="9" fillId="4" borderId="2" xfId="1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4" fontId="10" fillId="5" borderId="2" xfId="1" applyNumberFormat="1" applyFont="1" applyFill="1" applyBorder="1" applyAlignment="1">
      <alignment vertical="center"/>
    </xf>
    <xf numFmtId="2" fontId="8" fillId="5" borderId="2" xfId="1" applyNumberFormat="1" applyFont="1" applyFill="1" applyBorder="1" applyAlignment="1">
      <alignment horizontal="right" vertical="center"/>
    </xf>
    <xf numFmtId="43" fontId="10" fillId="5" borderId="2" xfId="1" applyFont="1" applyFill="1" applyBorder="1" applyAlignment="1">
      <alignment vertical="center"/>
    </xf>
    <xf numFmtId="43" fontId="10" fillId="5" borderId="3" xfId="1" applyFont="1" applyFill="1" applyBorder="1" applyAlignment="1">
      <alignment horizontal="right" vertical="center"/>
    </xf>
    <xf numFmtId="2" fontId="10" fillId="5" borderId="2" xfId="1" applyNumberFormat="1" applyFont="1" applyFill="1" applyBorder="1" applyAlignment="1">
      <alignment horizontal="right" vertical="center"/>
    </xf>
    <xf numFmtId="164" fontId="8" fillId="5" borderId="2" xfId="1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2" fontId="8" fillId="5" borderId="2" xfId="0" applyNumberFormat="1" applyFont="1" applyFill="1" applyBorder="1" applyAlignment="1">
      <alignment horizontal="right" vertical="center"/>
    </xf>
    <xf numFmtId="164" fontId="5" fillId="4" borderId="2" xfId="1" applyNumberFormat="1" applyFont="1" applyFill="1" applyBorder="1" applyAlignment="1">
      <alignment horizontal="right" vertical="center" wrapText="1"/>
    </xf>
    <xf numFmtId="4" fontId="9" fillId="4" borderId="2" xfId="0" applyNumberFormat="1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2" fontId="10" fillId="5" borderId="2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vertical="center" wrapText="1"/>
    </xf>
    <xf numFmtId="4" fontId="5" fillId="4" borderId="2" xfId="0" applyNumberFormat="1" applyFont="1" applyFill="1" applyBorder="1" applyAlignment="1">
      <alignment vertical="center" wrapText="1"/>
    </xf>
    <xf numFmtId="43" fontId="9" fillId="4" borderId="2" xfId="1" applyFont="1" applyFill="1" applyBorder="1" applyAlignment="1">
      <alignment vertical="center" wrapText="1"/>
    </xf>
    <xf numFmtId="2" fontId="9" fillId="4" borderId="2" xfId="0" applyNumberFormat="1" applyFont="1" applyFill="1" applyBorder="1" applyAlignment="1">
      <alignment horizontal="right" vertical="center" wrapText="1"/>
    </xf>
    <xf numFmtId="43" fontId="6" fillId="5" borderId="2" xfId="1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right" vertical="center" wrapText="1"/>
    </xf>
    <xf numFmtId="4" fontId="8" fillId="5" borderId="2" xfId="0" applyNumberFormat="1" applyFont="1" applyFill="1" applyBorder="1" applyAlignment="1">
      <alignment vertical="center" wrapText="1"/>
    </xf>
    <xf numFmtId="43" fontId="8" fillId="5" borderId="2" xfId="1" applyFont="1" applyFill="1" applyBorder="1" applyAlignment="1">
      <alignment vertical="center" wrapText="1"/>
    </xf>
    <xf numFmtId="2" fontId="8" fillId="5" borderId="2" xfId="0" applyNumberFormat="1" applyFont="1" applyFill="1" applyBorder="1" applyAlignment="1">
      <alignment horizontal="right" vertical="center" wrapText="1"/>
    </xf>
    <xf numFmtId="4" fontId="8" fillId="5" borderId="2" xfId="1" applyNumberFormat="1" applyFont="1" applyFill="1" applyBorder="1" applyAlignment="1">
      <alignment vertical="center"/>
    </xf>
    <xf numFmtId="4" fontId="10" fillId="5" borderId="2" xfId="1" applyNumberFormat="1" applyFont="1" applyFill="1" applyBorder="1" applyAlignment="1">
      <alignment vertical="center" wrapText="1"/>
    </xf>
    <xf numFmtId="43" fontId="8" fillId="5" borderId="2" xfId="1" applyFont="1" applyFill="1" applyBorder="1" applyAlignment="1">
      <alignment vertical="center"/>
    </xf>
    <xf numFmtId="0" fontId="10" fillId="5" borderId="2" xfId="0" applyFont="1" applyFill="1" applyBorder="1" applyAlignment="1">
      <alignment vertical="center" wrapText="1"/>
    </xf>
    <xf numFmtId="2" fontId="10" fillId="5" borderId="2" xfId="0" applyNumberFormat="1" applyFont="1" applyFill="1" applyBorder="1" applyAlignment="1">
      <alignment horizontal="right" vertical="center" wrapText="1"/>
    </xf>
    <xf numFmtId="4" fontId="9" fillId="4" borderId="2" xfId="1" applyNumberFormat="1" applyFont="1" applyFill="1" applyBorder="1" applyAlignment="1">
      <alignment vertical="center" wrapText="1"/>
    </xf>
    <xf numFmtId="4" fontId="5" fillId="4" borderId="2" xfId="1" applyNumberFormat="1" applyFont="1" applyFill="1" applyBorder="1" applyAlignment="1">
      <alignment vertical="center" wrapText="1"/>
    </xf>
    <xf numFmtId="4" fontId="8" fillId="5" borderId="2" xfId="1" applyNumberFormat="1" applyFont="1" applyFill="1" applyBorder="1" applyAlignment="1">
      <alignment vertical="center" wrapText="1"/>
    </xf>
    <xf numFmtId="43" fontId="10" fillId="5" borderId="2" xfId="1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43" fontId="8" fillId="5" borderId="2" xfId="1" applyFont="1" applyFill="1" applyBorder="1" applyAlignment="1">
      <alignment horizontal="right" vertical="center" wrapText="1"/>
    </xf>
    <xf numFmtId="43" fontId="8" fillId="5" borderId="2" xfId="1" applyFont="1" applyFill="1" applyBorder="1" applyAlignment="1">
      <alignment horizontal="right" vertical="center"/>
    </xf>
    <xf numFmtId="4" fontId="8" fillId="5" borderId="2" xfId="1" applyNumberFormat="1" applyFont="1" applyFill="1" applyBorder="1" applyAlignment="1">
      <alignment horizontal="right" vertical="center"/>
    </xf>
    <xf numFmtId="43" fontId="10" fillId="5" borderId="2" xfId="1" applyFont="1" applyFill="1" applyBorder="1" applyAlignment="1">
      <alignment horizontal="right" vertical="center"/>
    </xf>
    <xf numFmtId="4" fontId="10" fillId="5" borderId="2" xfId="1" applyNumberFormat="1" applyFont="1" applyFill="1" applyBorder="1" applyAlignment="1">
      <alignment horizontal="right" vertical="center"/>
    </xf>
    <xf numFmtId="4" fontId="9" fillId="4" borderId="2" xfId="1" applyNumberFormat="1" applyFont="1" applyFill="1" applyBorder="1" applyAlignment="1">
      <alignment horizontal="right" vertical="center" wrapText="1"/>
    </xf>
    <xf numFmtId="4" fontId="8" fillId="5" borderId="2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5" fillId="4" borderId="2" xfId="1" applyNumberFormat="1" applyFont="1" applyFill="1" applyBorder="1" applyAlignment="1">
      <alignment horizontal="right" vertical="center"/>
    </xf>
    <xf numFmtId="2" fontId="11" fillId="5" borderId="2" xfId="0" applyNumberFormat="1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/>
    </xf>
    <xf numFmtId="4" fontId="4" fillId="5" borderId="2" xfId="1" applyNumberFormat="1" applyFont="1" applyFill="1" applyBorder="1" applyAlignment="1">
      <alignment horizontal="right" vertical="center"/>
    </xf>
    <xf numFmtId="4" fontId="9" fillId="5" borderId="2" xfId="1" applyNumberFormat="1" applyFont="1" applyFill="1" applyBorder="1" applyAlignment="1">
      <alignment horizontal="right" vertical="center"/>
    </xf>
    <xf numFmtId="164" fontId="5" fillId="5" borderId="2" xfId="1" applyNumberFormat="1" applyFont="1" applyFill="1" applyBorder="1" applyAlignment="1">
      <alignment horizontal="right" vertical="center" wrapText="1"/>
    </xf>
    <xf numFmtId="2" fontId="9" fillId="5" borderId="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Border="1" applyAlignment="1">
      <alignment vertical="top"/>
    </xf>
    <xf numFmtId="43" fontId="8" fillId="0" borderId="0" xfId="1" applyFont="1" applyFill="1" applyBorder="1" applyAlignment="1">
      <alignment vertical="top"/>
    </xf>
    <xf numFmtId="0" fontId="9" fillId="5" borderId="2" xfId="0" applyFont="1" applyFill="1" applyBorder="1" applyAlignment="1">
      <alignment vertical="center" wrapText="1"/>
    </xf>
    <xf numFmtId="4" fontId="9" fillId="5" borderId="2" xfId="1" applyNumberFormat="1" applyFont="1" applyFill="1" applyBorder="1" applyAlignment="1">
      <alignment vertical="center" wrapText="1"/>
    </xf>
    <xf numFmtId="4" fontId="5" fillId="5" borderId="2" xfId="1" applyNumberFormat="1" applyFont="1" applyFill="1" applyBorder="1" applyAlignment="1">
      <alignment vertical="center" wrapText="1"/>
    </xf>
    <xf numFmtId="4" fontId="4" fillId="5" borderId="2" xfId="1" applyNumberFormat="1" applyFont="1" applyFill="1" applyBorder="1" applyAlignment="1">
      <alignment vertical="center"/>
    </xf>
    <xf numFmtId="43" fontId="5" fillId="5" borderId="2" xfId="1" applyFont="1" applyFill="1" applyBorder="1" applyAlignment="1">
      <alignment horizontal="right" vertical="center"/>
    </xf>
    <xf numFmtId="2" fontId="9" fillId="5" borderId="2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/>
    </xf>
    <xf numFmtId="4" fontId="6" fillId="5" borderId="2" xfId="1" applyNumberFormat="1" applyFont="1" applyFill="1" applyBorder="1" applyAlignment="1">
      <alignment vertical="center"/>
    </xf>
    <xf numFmtId="43" fontId="6" fillId="5" borderId="2" xfId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43" fontId="9" fillId="0" borderId="0" xfId="1" applyFont="1" applyFill="1" applyBorder="1" applyAlignment="1">
      <alignment vertical="center"/>
    </xf>
    <xf numFmtId="43" fontId="8" fillId="0" borderId="0" xfId="0" applyNumberFormat="1" applyFont="1" applyAlignment="1">
      <alignment vertical="top"/>
    </xf>
    <xf numFmtId="4" fontId="6" fillId="5" borderId="2" xfId="1" applyNumberFormat="1" applyFont="1" applyFill="1" applyBorder="1" applyAlignment="1">
      <alignment vertical="center" wrapText="1"/>
    </xf>
    <xf numFmtId="43" fontId="6" fillId="5" borderId="2" xfId="1" applyFont="1" applyFill="1" applyBorder="1" applyAlignment="1">
      <alignment horizontal="right" vertical="center" wrapText="1"/>
    </xf>
    <xf numFmtId="4" fontId="5" fillId="4" borderId="2" xfId="1" applyNumberFormat="1" applyFont="1" applyFill="1" applyBorder="1" applyAlignment="1">
      <alignment horizontal="right" vertical="center" wrapText="1"/>
    </xf>
    <xf numFmtId="4" fontId="9" fillId="4" borderId="2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43" fontId="6" fillId="5" borderId="2" xfId="1" applyFont="1" applyFill="1" applyBorder="1" applyAlignment="1">
      <alignment horizontal="left" vertical="center" wrapText="1"/>
    </xf>
    <xf numFmtId="43" fontId="8" fillId="0" borderId="0" xfId="1" applyFont="1" applyAlignment="1">
      <alignment vertical="top"/>
    </xf>
    <xf numFmtId="164" fontId="8" fillId="0" borderId="0" xfId="1" applyNumberFormat="1" applyFont="1" applyFill="1" applyBorder="1" applyAlignment="1">
      <alignment vertical="center" wrapText="1"/>
    </xf>
    <xf numFmtId="43" fontId="2" fillId="0" borderId="0" xfId="1" applyFont="1" applyAlignment="1">
      <alignment vertical="top"/>
    </xf>
    <xf numFmtId="43" fontId="10" fillId="5" borderId="2" xfId="1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ZAS%202020\inf%20primer%20trim\CALENDARIO%20INGRESO%20BASE%20MENSUAL%202020%20DEF2704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.-%20Secretaria%20de%20Finanzas%20y%20Administraci&#243;n/1.-%20Jefatura%20de%20Contabilidad%20de%20Ingresos/17.-%20informes/ingresos3ERO%20trim%20-%20cop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ZAS%202020\inf%20primer%20trim%202020\PRESUPUESTO%20DE%20EGRESOS%20DE%20LA%20FEDERACION%20PARA%202020\AMPLIACIONES%20PEF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ZAS%202020\inf%202do%20trim%202020\AMPLIACIONES%20PEF%202020%20PARA%201ER%20T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ZAS%202020/inf%202do%20trim%202020/AMPLIACIONES%20PEF%202020%20PARA%201ER%20T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ZAS%202020\inf%20primer%20trim%202020\CALENDARIO%20INGRESO%20BASE%20MENSUAL%202020%20DEF2704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OP"/>
      <sheetName val="Redondeadas"/>
    </sheetNames>
    <sheetDataSet>
      <sheetData sheetId="0"/>
      <sheetData sheetId="1">
        <row r="8">
          <cell r="J8">
            <v>6384496</v>
          </cell>
        </row>
        <row r="10">
          <cell r="J10">
            <v>42671542</v>
          </cell>
        </row>
        <row r="11">
          <cell r="J11">
            <v>27090597</v>
          </cell>
        </row>
        <row r="13">
          <cell r="J13">
            <v>1436339783</v>
          </cell>
        </row>
        <row r="15">
          <cell r="J15">
            <v>50000000</v>
          </cell>
        </row>
        <row r="19">
          <cell r="J19">
            <v>307814</v>
          </cell>
        </row>
        <row r="20">
          <cell r="J20">
            <v>150094</v>
          </cell>
        </row>
        <row r="21">
          <cell r="J21">
            <v>18542092</v>
          </cell>
        </row>
        <row r="29">
          <cell r="J29">
            <v>44012</v>
          </cell>
        </row>
        <row r="30">
          <cell r="J30">
            <v>13994</v>
          </cell>
        </row>
        <row r="31">
          <cell r="J31">
            <v>2441994</v>
          </cell>
        </row>
        <row r="49">
          <cell r="J49">
            <v>3458</v>
          </cell>
        </row>
        <row r="50">
          <cell r="J50">
            <v>32495</v>
          </cell>
        </row>
        <row r="51">
          <cell r="J51">
            <v>57547</v>
          </cell>
        </row>
        <row r="52">
          <cell r="J52">
            <v>8796</v>
          </cell>
        </row>
        <row r="53">
          <cell r="J53">
            <v>276928</v>
          </cell>
        </row>
        <row r="54">
          <cell r="J54">
            <v>3837826</v>
          </cell>
        </row>
        <row r="55">
          <cell r="J55">
            <v>218698</v>
          </cell>
        </row>
        <row r="56">
          <cell r="J56">
            <v>201769</v>
          </cell>
        </row>
        <row r="57">
          <cell r="J57">
            <v>282347</v>
          </cell>
        </row>
        <row r="58">
          <cell r="J58">
            <v>18953</v>
          </cell>
        </row>
        <row r="59">
          <cell r="J59">
            <v>1216751</v>
          </cell>
        </row>
        <row r="60">
          <cell r="J60">
            <v>615484</v>
          </cell>
        </row>
        <row r="63">
          <cell r="J63">
            <v>4689136</v>
          </cell>
        </row>
        <row r="64">
          <cell r="J64">
            <v>59271067</v>
          </cell>
        </row>
        <row r="65">
          <cell r="J65">
            <v>27763280</v>
          </cell>
        </row>
        <row r="66">
          <cell r="J66">
            <v>2889893</v>
          </cell>
        </row>
        <row r="67">
          <cell r="J67">
            <v>1326874</v>
          </cell>
        </row>
        <row r="68">
          <cell r="J68">
            <v>1675461</v>
          </cell>
        </row>
        <row r="69">
          <cell r="J69">
            <v>33728</v>
          </cell>
        </row>
        <row r="70">
          <cell r="J70">
            <v>742148</v>
          </cell>
        </row>
        <row r="71">
          <cell r="J71">
            <v>652190</v>
          </cell>
        </row>
        <row r="72">
          <cell r="J72">
            <v>3575823</v>
          </cell>
        </row>
        <row r="73">
          <cell r="J73">
            <v>7590200</v>
          </cell>
        </row>
        <row r="74">
          <cell r="J74">
            <v>820861</v>
          </cell>
        </row>
        <row r="75">
          <cell r="J75">
            <v>11241</v>
          </cell>
        </row>
        <row r="76">
          <cell r="J76">
            <v>1405587</v>
          </cell>
        </row>
        <row r="81">
          <cell r="J81">
            <v>260416732</v>
          </cell>
        </row>
        <row r="82">
          <cell r="J82">
            <v>918236622</v>
          </cell>
        </row>
        <row r="83">
          <cell r="J83">
            <v>33956158</v>
          </cell>
        </row>
        <row r="84">
          <cell r="J84">
            <v>516438</v>
          </cell>
        </row>
        <row r="85">
          <cell r="J85">
            <v>129104</v>
          </cell>
        </row>
        <row r="86">
          <cell r="J86">
            <v>45963470</v>
          </cell>
        </row>
        <row r="87">
          <cell r="J87">
            <v>1549325</v>
          </cell>
        </row>
        <row r="88">
          <cell r="J88">
            <v>18979294</v>
          </cell>
        </row>
        <row r="89">
          <cell r="J89">
            <v>129104</v>
          </cell>
        </row>
        <row r="90">
          <cell r="J90">
            <v>258214</v>
          </cell>
        </row>
        <row r="91">
          <cell r="J91">
            <v>387326</v>
          </cell>
        </row>
        <row r="92">
          <cell r="J92">
            <v>6197317</v>
          </cell>
        </row>
        <row r="93">
          <cell r="J93">
            <v>4389764</v>
          </cell>
        </row>
        <row r="96">
          <cell r="J96">
            <v>198700005</v>
          </cell>
        </row>
        <row r="97">
          <cell r="J97">
            <v>1299995</v>
          </cell>
        </row>
        <row r="101">
          <cell r="J101">
            <v>621857</v>
          </cell>
        </row>
        <row r="102">
          <cell r="J102">
            <v>19754</v>
          </cell>
        </row>
        <row r="103">
          <cell r="J103">
            <v>157994</v>
          </cell>
        </row>
        <row r="104">
          <cell r="J104">
            <v>395</v>
          </cell>
        </row>
        <row r="107">
          <cell r="J107">
            <v>27168010</v>
          </cell>
        </row>
        <row r="108">
          <cell r="J108">
            <v>47779773</v>
          </cell>
        </row>
        <row r="109">
          <cell r="J109">
            <v>12091</v>
          </cell>
        </row>
        <row r="110">
          <cell r="J110">
            <v>2177302</v>
          </cell>
        </row>
        <row r="111">
          <cell r="J111">
            <v>19087713</v>
          </cell>
        </row>
        <row r="112">
          <cell r="J112">
            <v>24567269</v>
          </cell>
        </row>
        <row r="113">
          <cell r="J113">
            <v>96763</v>
          </cell>
        </row>
        <row r="114">
          <cell r="J114">
            <v>12091</v>
          </cell>
        </row>
        <row r="115">
          <cell r="J115">
            <v>12091</v>
          </cell>
        </row>
        <row r="116">
          <cell r="J116">
            <v>12091</v>
          </cell>
        </row>
        <row r="117">
          <cell r="J117">
            <v>12091</v>
          </cell>
        </row>
        <row r="118">
          <cell r="J118">
            <v>12091</v>
          </cell>
        </row>
        <row r="119">
          <cell r="J119">
            <v>12091</v>
          </cell>
        </row>
        <row r="123">
          <cell r="J123">
            <v>20522</v>
          </cell>
        </row>
        <row r="124">
          <cell r="J124">
            <v>3596461</v>
          </cell>
        </row>
        <row r="125">
          <cell r="J125">
            <v>61299</v>
          </cell>
        </row>
        <row r="126">
          <cell r="J126">
            <v>175532174</v>
          </cell>
        </row>
        <row r="127">
          <cell r="J127">
            <v>5374262</v>
          </cell>
        </row>
        <row r="128">
          <cell r="J128">
            <v>306511</v>
          </cell>
        </row>
        <row r="129">
          <cell r="J129">
            <v>1062587</v>
          </cell>
        </row>
        <row r="130">
          <cell r="J130">
            <v>14651516</v>
          </cell>
        </row>
        <row r="131">
          <cell r="J131">
            <v>81730</v>
          </cell>
        </row>
        <row r="132">
          <cell r="J132">
            <v>694767</v>
          </cell>
        </row>
        <row r="133">
          <cell r="J133">
            <v>1328237</v>
          </cell>
        </row>
        <row r="134">
          <cell r="J134">
            <v>61299</v>
          </cell>
        </row>
        <row r="135">
          <cell r="J135">
            <v>633464</v>
          </cell>
        </row>
        <row r="136">
          <cell r="J136">
            <v>899111</v>
          </cell>
        </row>
        <row r="137">
          <cell r="J137">
            <v>20429</v>
          </cell>
        </row>
        <row r="138">
          <cell r="J138">
            <v>20429</v>
          </cell>
        </row>
        <row r="141">
          <cell r="J141">
            <v>1766015</v>
          </cell>
        </row>
        <row r="142">
          <cell r="J142">
            <v>2453370</v>
          </cell>
        </row>
        <row r="143">
          <cell r="J143">
            <v>18084</v>
          </cell>
        </row>
        <row r="144">
          <cell r="J144">
            <v>161291</v>
          </cell>
        </row>
        <row r="145">
          <cell r="J145">
            <v>16574</v>
          </cell>
        </row>
        <row r="146">
          <cell r="J146">
            <v>3114384</v>
          </cell>
        </row>
        <row r="147">
          <cell r="J147">
            <v>7531</v>
          </cell>
        </row>
        <row r="149">
          <cell r="J149">
            <v>67390</v>
          </cell>
        </row>
        <row r="152">
          <cell r="J152">
            <v>684</v>
          </cell>
        </row>
        <row r="153">
          <cell r="J153">
            <v>395</v>
          </cell>
        </row>
        <row r="154">
          <cell r="J154">
            <v>3595</v>
          </cell>
        </row>
        <row r="155">
          <cell r="J155">
            <v>395</v>
          </cell>
        </row>
        <row r="156">
          <cell r="J156">
            <v>31594</v>
          </cell>
        </row>
        <row r="157">
          <cell r="J157">
            <v>1243595</v>
          </cell>
        </row>
        <row r="158">
          <cell r="J158">
            <v>796</v>
          </cell>
        </row>
        <row r="159">
          <cell r="J159">
            <v>31195</v>
          </cell>
        </row>
        <row r="160">
          <cell r="J160">
            <v>1993</v>
          </cell>
        </row>
        <row r="161">
          <cell r="J161">
            <v>796</v>
          </cell>
        </row>
        <row r="162">
          <cell r="J162">
            <v>232795</v>
          </cell>
        </row>
        <row r="163">
          <cell r="J163">
            <v>9194</v>
          </cell>
        </row>
        <row r="164">
          <cell r="J164">
            <v>10794</v>
          </cell>
        </row>
        <row r="165">
          <cell r="J165">
            <v>5996</v>
          </cell>
        </row>
        <row r="166">
          <cell r="J166">
            <v>3194</v>
          </cell>
        </row>
        <row r="167">
          <cell r="J167">
            <v>19195</v>
          </cell>
        </row>
        <row r="168">
          <cell r="J168">
            <v>395</v>
          </cell>
        </row>
        <row r="169">
          <cell r="J169">
            <v>395</v>
          </cell>
        </row>
        <row r="170">
          <cell r="J170">
            <v>35595</v>
          </cell>
        </row>
        <row r="171">
          <cell r="J171">
            <v>13595</v>
          </cell>
        </row>
        <row r="172">
          <cell r="J172">
            <v>35195</v>
          </cell>
        </row>
        <row r="173">
          <cell r="J173">
            <v>395</v>
          </cell>
        </row>
        <row r="174">
          <cell r="J174">
            <v>28395</v>
          </cell>
        </row>
        <row r="175">
          <cell r="J175">
            <v>3995</v>
          </cell>
        </row>
        <row r="176">
          <cell r="J176">
            <v>1993</v>
          </cell>
        </row>
        <row r="177">
          <cell r="J177">
            <v>7995</v>
          </cell>
        </row>
        <row r="178">
          <cell r="J178">
            <v>1594</v>
          </cell>
        </row>
        <row r="179">
          <cell r="J179">
            <v>395</v>
          </cell>
        </row>
        <row r="180">
          <cell r="J180">
            <v>97595</v>
          </cell>
        </row>
        <row r="181">
          <cell r="J181">
            <v>20795</v>
          </cell>
        </row>
        <row r="182">
          <cell r="J182">
            <v>989193</v>
          </cell>
        </row>
        <row r="183">
          <cell r="J183">
            <v>224394</v>
          </cell>
        </row>
        <row r="184">
          <cell r="J184">
            <v>27195</v>
          </cell>
        </row>
        <row r="185">
          <cell r="J185">
            <v>57994</v>
          </cell>
        </row>
        <row r="186">
          <cell r="J186">
            <v>1993</v>
          </cell>
        </row>
        <row r="187">
          <cell r="J187">
            <v>2395</v>
          </cell>
        </row>
        <row r="188">
          <cell r="J188">
            <v>9596</v>
          </cell>
        </row>
        <row r="189">
          <cell r="J189">
            <v>4393</v>
          </cell>
        </row>
        <row r="190">
          <cell r="J190">
            <v>23195</v>
          </cell>
        </row>
        <row r="191">
          <cell r="J191">
            <v>11193</v>
          </cell>
        </row>
        <row r="192">
          <cell r="J192">
            <v>1594</v>
          </cell>
        </row>
        <row r="193">
          <cell r="J193">
            <v>1194</v>
          </cell>
        </row>
        <row r="194">
          <cell r="J194">
            <v>1194</v>
          </cell>
        </row>
        <row r="195">
          <cell r="J195">
            <v>18793</v>
          </cell>
        </row>
        <row r="196">
          <cell r="J196">
            <v>631595</v>
          </cell>
        </row>
        <row r="197">
          <cell r="J197">
            <v>796</v>
          </cell>
        </row>
        <row r="198">
          <cell r="J198">
            <v>395</v>
          </cell>
        </row>
        <row r="199">
          <cell r="J199">
            <v>1594</v>
          </cell>
        </row>
        <row r="200">
          <cell r="J200">
            <v>31994</v>
          </cell>
        </row>
        <row r="201">
          <cell r="J201">
            <v>80795</v>
          </cell>
        </row>
        <row r="202">
          <cell r="J202">
            <v>1594</v>
          </cell>
        </row>
        <row r="203">
          <cell r="J203">
            <v>3194</v>
          </cell>
        </row>
        <row r="204">
          <cell r="J204">
            <v>29194</v>
          </cell>
        </row>
        <row r="206">
          <cell r="J206">
            <v>799660</v>
          </cell>
        </row>
        <row r="209">
          <cell r="J209">
            <v>333</v>
          </cell>
        </row>
        <row r="210">
          <cell r="J210">
            <v>7604</v>
          </cell>
        </row>
        <row r="211">
          <cell r="J211">
            <v>98416</v>
          </cell>
        </row>
        <row r="212">
          <cell r="J212">
            <v>7358</v>
          </cell>
        </row>
        <row r="213">
          <cell r="J213">
            <v>2448</v>
          </cell>
        </row>
        <row r="214">
          <cell r="J214">
            <v>68228</v>
          </cell>
        </row>
        <row r="215">
          <cell r="J215">
            <v>186039</v>
          </cell>
        </row>
        <row r="216">
          <cell r="J216">
            <v>161003</v>
          </cell>
        </row>
        <row r="217">
          <cell r="J217">
            <v>10554</v>
          </cell>
        </row>
        <row r="218">
          <cell r="J218">
            <v>17421</v>
          </cell>
        </row>
        <row r="219">
          <cell r="J219">
            <v>935127</v>
          </cell>
        </row>
        <row r="220">
          <cell r="J220">
            <v>46137</v>
          </cell>
        </row>
        <row r="221">
          <cell r="J221">
            <v>221874</v>
          </cell>
        </row>
        <row r="222">
          <cell r="J222">
            <v>3920</v>
          </cell>
        </row>
        <row r="223">
          <cell r="J223">
            <v>1220</v>
          </cell>
        </row>
        <row r="224">
          <cell r="J224">
            <v>686739</v>
          </cell>
        </row>
        <row r="227">
          <cell r="J227">
            <v>1999</v>
          </cell>
        </row>
        <row r="228">
          <cell r="J228">
            <v>529881</v>
          </cell>
        </row>
        <row r="229">
          <cell r="J229">
            <v>7846</v>
          </cell>
        </row>
        <row r="230">
          <cell r="J230">
            <v>7846</v>
          </cell>
        </row>
        <row r="231">
          <cell r="J231">
            <v>1958</v>
          </cell>
        </row>
        <row r="232">
          <cell r="J232">
            <v>4017324</v>
          </cell>
        </row>
        <row r="233">
          <cell r="J233">
            <v>15046821</v>
          </cell>
        </row>
        <row r="234">
          <cell r="J234">
            <v>11769</v>
          </cell>
        </row>
        <row r="237">
          <cell r="J237">
            <v>31579</v>
          </cell>
        </row>
        <row r="238">
          <cell r="J238">
            <v>670534</v>
          </cell>
        </row>
        <row r="239">
          <cell r="J239">
            <v>31494</v>
          </cell>
        </row>
        <row r="240">
          <cell r="J240">
            <v>53992</v>
          </cell>
        </row>
        <row r="241">
          <cell r="J241">
            <v>5084994</v>
          </cell>
        </row>
        <row r="242">
          <cell r="J242">
            <v>71995</v>
          </cell>
        </row>
        <row r="243">
          <cell r="J243">
            <v>2663995</v>
          </cell>
        </row>
        <row r="244">
          <cell r="J244">
            <v>1480495</v>
          </cell>
        </row>
        <row r="245">
          <cell r="J245">
            <v>413994</v>
          </cell>
        </row>
        <row r="246">
          <cell r="J246">
            <v>26563495</v>
          </cell>
        </row>
        <row r="247">
          <cell r="J247">
            <v>71995</v>
          </cell>
        </row>
        <row r="248">
          <cell r="J248">
            <v>17994</v>
          </cell>
        </row>
        <row r="249">
          <cell r="J249">
            <v>4494</v>
          </cell>
        </row>
        <row r="250">
          <cell r="J250">
            <v>62994</v>
          </cell>
        </row>
        <row r="251">
          <cell r="J251">
            <v>17994</v>
          </cell>
        </row>
        <row r="252">
          <cell r="J252">
            <v>328495</v>
          </cell>
        </row>
        <row r="253">
          <cell r="J253">
            <v>805493</v>
          </cell>
        </row>
        <row r="254">
          <cell r="J254">
            <v>1430993</v>
          </cell>
        </row>
        <row r="255">
          <cell r="J255">
            <v>4796993</v>
          </cell>
        </row>
        <row r="256">
          <cell r="J256">
            <v>391494</v>
          </cell>
        </row>
        <row r="257">
          <cell r="J257">
            <v>4494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v"/>
      <sheetName val="analit dev"/>
      <sheetName val="res comp dev trim"/>
      <sheetName val="analit comp treimestral"/>
      <sheetName val="resumen comp ley de ing dev"/>
      <sheetName val="anali ley ing trim "/>
    </sheetNames>
    <sheetDataSet>
      <sheetData sheetId="0"/>
      <sheetData sheetId="1">
        <row r="14">
          <cell r="F14">
            <v>2566093.96</v>
          </cell>
        </row>
        <row r="16">
          <cell r="F16">
            <v>31602035.550000001</v>
          </cell>
        </row>
        <row r="17">
          <cell r="F17">
            <v>12322065.92</v>
          </cell>
        </row>
        <row r="18">
          <cell r="F18">
            <v>176722.21</v>
          </cell>
        </row>
        <row r="20">
          <cell r="F20">
            <v>1410276637.01</v>
          </cell>
        </row>
        <row r="21">
          <cell r="F21">
            <v>8535264.9700000007</v>
          </cell>
        </row>
        <row r="23">
          <cell r="F23">
            <v>100415.43</v>
          </cell>
        </row>
        <row r="24">
          <cell r="F24">
            <v>4134.45</v>
          </cell>
        </row>
        <row r="27">
          <cell r="F27">
            <v>421658.11</v>
          </cell>
        </row>
        <row r="28">
          <cell r="F28">
            <v>290787.74</v>
          </cell>
        </row>
        <row r="29">
          <cell r="F29">
            <v>17941886.030000001</v>
          </cell>
        </row>
        <row r="31">
          <cell r="F31">
            <v>25510148.870000001</v>
          </cell>
        </row>
        <row r="33">
          <cell r="F33">
            <v>50222.77</v>
          </cell>
        </row>
        <row r="34">
          <cell r="F34">
            <v>29415.62</v>
          </cell>
        </row>
        <row r="35">
          <cell r="F35">
            <v>1595827.61</v>
          </cell>
        </row>
        <row r="37">
          <cell r="F37">
            <v>-264990.34000000003</v>
          </cell>
        </row>
        <row r="38">
          <cell r="F38">
            <v>-383597.25</v>
          </cell>
        </row>
        <row r="40">
          <cell r="F40">
            <v>30174.44</v>
          </cell>
        </row>
        <row r="41">
          <cell r="F41">
            <v>9854.81</v>
          </cell>
        </row>
        <row r="42">
          <cell r="F42">
            <v>48035.1</v>
          </cell>
        </row>
        <row r="46">
          <cell r="F46">
            <v>12500</v>
          </cell>
        </row>
        <row r="48">
          <cell r="F48">
            <v>38149130.899999999</v>
          </cell>
        </row>
        <row r="52">
          <cell r="F52">
            <v>859</v>
          </cell>
        </row>
        <row r="53">
          <cell r="F53">
            <v>15994</v>
          </cell>
        </row>
        <row r="54">
          <cell r="F54">
            <v>259232</v>
          </cell>
        </row>
        <row r="55">
          <cell r="F55">
            <v>2181264.0499999998</v>
          </cell>
        </row>
        <row r="56">
          <cell r="F56">
            <v>79872</v>
          </cell>
        </row>
        <row r="57">
          <cell r="F57">
            <v>152040</v>
          </cell>
        </row>
        <row r="58">
          <cell r="F58">
            <v>94356</v>
          </cell>
        </row>
        <row r="59">
          <cell r="F59">
            <v>4481</v>
          </cell>
        </row>
        <row r="60">
          <cell r="F60">
            <v>978605</v>
          </cell>
        </row>
        <row r="61">
          <cell r="F61">
            <v>327670</v>
          </cell>
        </row>
        <row r="63">
          <cell r="F63">
            <v>2942808</v>
          </cell>
        </row>
        <row r="64">
          <cell r="F64">
            <v>38006944.270000003</v>
          </cell>
        </row>
        <row r="65">
          <cell r="F65">
            <v>18756321.059999999</v>
          </cell>
        </row>
        <row r="66">
          <cell r="F66">
            <v>1735566</v>
          </cell>
        </row>
        <row r="67">
          <cell r="F67">
            <v>197985</v>
          </cell>
        </row>
        <row r="68">
          <cell r="F68">
            <v>880203</v>
          </cell>
        </row>
        <row r="69">
          <cell r="F69">
            <v>12726</v>
          </cell>
        </row>
        <row r="70">
          <cell r="F70">
            <v>408816</v>
          </cell>
        </row>
        <row r="71">
          <cell r="F71">
            <v>334099</v>
          </cell>
        </row>
        <row r="72">
          <cell r="F72">
            <v>2177155</v>
          </cell>
        </row>
        <row r="73">
          <cell r="F73">
            <v>3298944</v>
          </cell>
        </row>
        <row r="74">
          <cell r="F74">
            <v>236448</v>
          </cell>
        </row>
        <row r="75">
          <cell r="F75">
            <v>68964</v>
          </cell>
        </row>
        <row r="76">
          <cell r="F76">
            <v>-530</v>
          </cell>
        </row>
        <row r="78">
          <cell r="F78">
            <v>132110979</v>
          </cell>
        </row>
        <row r="79">
          <cell r="F79">
            <v>663655318</v>
          </cell>
        </row>
        <row r="80">
          <cell r="F80">
            <v>16435245</v>
          </cell>
        </row>
        <row r="81">
          <cell r="F81">
            <v>404601</v>
          </cell>
        </row>
        <row r="82">
          <cell r="F82">
            <v>3744</v>
          </cell>
        </row>
        <row r="83">
          <cell r="F83">
            <v>1373097</v>
          </cell>
        </row>
        <row r="84">
          <cell r="F84">
            <v>713742</v>
          </cell>
        </row>
        <row r="85">
          <cell r="F85">
            <v>14503129.92</v>
          </cell>
        </row>
        <row r="86">
          <cell r="F86">
            <v>101870</v>
          </cell>
        </row>
        <row r="87">
          <cell r="F87">
            <v>435654</v>
          </cell>
        </row>
        <row r="88">
          <cell r="F88">
            <v>5814810</v>
          </cell>
        </row>
        <row r="89">
          <cell r="F89">
            <v>2950209</v>
          </cell>
        </row>
        <row r="91">
          <cell r="F91">
            <v>125834326</v>
          </cell>
        </row>
        <row r="92">
          <cell r="F92">
            <v>724222</v>
          </cell>
        </row>
        <row r="94">
          <cell r="F94">
            <v>501667</v>
          </cell>
        </row>
        <row r="95">
          <cell r="F95">
            <v>53435</v>
          </cell>
        </row>
        <row r="96">
          <cell r="F96">
            <v>5345</v>
          </cell>
        </row>
        <row r="97">
          <cell r="F97">
            <v>185958</v>
          </cell>
        </row>
        <row r="98">
          <cell r="F98">
            <v>261</v>
          </cell>
        </row>
        <row r="100">
          <cell r="F100">
            <v>12808120</v>
          </cell>
        </row>
        <row r="101">
          <cell r="F101">
            <v>26235605</v>
          </cell>
        </row>
        <row r="102">
          <cell r="F102">
            <v>1155402</v>
          </cell>
        </row>
        <row r="103">
          <cell r="F103">
            <v>9030788</v>
          </cell>
        </row>
        <row r="104">
          <cell r="F104">
            <v>8906695.5</v>
          </cell>
        </row>
        <row r="105">
          <cell r="F105">
            <v>60092</v>
          </cell>
        </row>
        <row r="106">
          <cell r="F106">
            <v>236</v>
          </cell>
        </row>
        <row r="108">
          <cell r="F108">
            <v>1285.7</v>
          </cell>
        </row>
        <row r="109">
          <cell r="F109">
            <v>966969.8</v>
          </cell>
        </row>
        <row r="110">
          <cell r="F110">
            <v>15583.55</v>
          </cell>
        </row>
        <row r="111">
          <cell r="F111">
            <v>77331410.5</v>
          </cell>
        </row>
        <row r="112">
          <cell r="F112">
            <v>1472524</v>
          </cell>
        </row>
        <row r="113">
          <cell r="F113">
            <v>233728</v>
          </cell>
        </row>
        <row r="114">
          <cell r="F114">
            <v>708816.3</v>
          </cell>
        </row>
        <row r="115">
          <cell r="F115">
            <v>4200779.7</v>
          </cell>
        </row>
        <row r="116">
          <cell r="F116">
            <v>26597</v>
          </cell>
        </row>
        <row r="117">
          <cell r="F117">
            <v>1014</v>
          </cell>
        </row>
        <row r="118">
          <cell r="F118">
            <v>331154</v>
          </cell>
        </row>
        <row r="119">
          <cell r="F119">
            <v>358355.3</v>
          </cell>
        </row>
        <row r="120">
          <cell r="F120">
            <v>240213</v>
          </cell>
        </row>
        <row r="121">
          <cell r="F121">
            <v>297467</v>
          </cell>
        </row>
        <row r="122">
          <cell r="F122">
            <v>160</v>
          </cell>
        </row>
        <row r="123">
          <cell r="F123">
            <v>7314</v>
          </cell>
        </row>
        <row r="125">
          <cell r="F125">
            <v>706780</v>
          </cell>
        </row>
        <row r="126">
          <cell r="F126">
            <v>1065435</v>
          </cell>
        </row>
        <row r="127">
          <cell r="F127">
            <v>9546</v>
          </cell>
        </row>
        <row r="128">
          <cell r="F128">
            <v>36874</v>
          </cell>
        </row>
        <row r="129">
          <cell r="F129">
            <v>1283</v>
          </cell>
        </row>
        <row r="130">
          <cell r="F130">
            <v>1538146</v>
          </cell>
        </row>
        <row r="132">
          <cell r="F132">
            <v>1818</v>
          </cell>
        </row>
        <row r="133">
          <cell r="F133">
            <v>21940</v>
          </cell>
        </row>
        <row r="134">
          <cell r="F134">
            <v>384</v>
          </cell>
        </row>
        <row r="135">
          <cell r="F135">
            <v>11804</v>
          </cell>
        </row>
        <row r="138">
          <cell r="F138">
            <v>420</v>
          </cell>
        </row>
        <row r="139">
          <cell r="F139">
            <v>2720</v>
          </cell>
        </row>
        <row r="140">
          <cell r="F140">
            <v>29546</v>
          </cell>
        </row>
        <row r="141">
          <cell r="F141">
            <v>680</v>
          </cell>
        </row>
        <row r="142">
          <cell r="F142">
            <v>18504</v>
          </cell>
        </row>
        <row r="143">
          <cell r="F143">
            <v>18235</v>
          </cell>
        </row>
        <row r="144">
          <cell r="F144">
            <v>1837184</v>
          </cell>
        </row>
        <row r="145">
          <cell r="F145">
            <v>8352</v>
          </cell>
        </row>
        <row r="146">
          <cell r="F146">
            <v>926</v>
          </cell>
        </row>
        <row r="147">
          <cell r="F147">
            <v>149142</v>
          </cell>
        </row>
        <row r="148">
          <cell r="F148">
            <v>71963</v>
          </cell>
        </row>
        <row r="149">
          <cell r="F149">
            <v>2380</v>
          </cell>
        </row>
        <row r="150">
          <cell r="F150">
            <v>2952</v>
          </cell>
        </row>
        <row r="151">
          <cell r="F151">
            <v>802956</v>
          </cell>
        </row>
        <row r="152">
          <cell r="F152">
            <v>9016</v>
          </cell>
        </row>
        <row r="153">
          <cell r="F153">
            <v>27587</v>
          </cell>
        </row>
        <row r="154">
          <cell r="F154">
            <v>86488</v>
          </cell>
        </row>
        <row r="155">
          <cell r="F155">
            <v>12518</v>
          </cell>
        </row>
        <row r="156">
          <cell r="F156">
            <v>67192</v>
          </cell>
        </row>
        <row r="157">
          <cell r="F157">
            <v>225</v>
          </cell>
        </row>
        <row r="158">
          <cell r="F158">
            <v>1794</v>
          </cell>
        </row>
        <row r="159">
          <cell r="F159">
            <v>300696</v>
          </cell>
        </row>
        <row r="160">
          <cell r="F160">
            <v>104082</v>
          </cell>
        </row>
        <row r="161">
          <cell r="F161">
            <v>282700</v>
          </cell>
        </row>
        <row r="162">
          <cell r="F162">
            <v>110</v>
          </cell>
        </row>
        <row r="163">
          <cell r="F163">
            <v>93329</v>
          </cell>
        </row>
        <row r="164">
          <cell r="F164">
            <v>25368</v>
          </cell>
        </row>
        <row r="165">
          <cell r="F165">
            <v>9508</v>
          </cell>
        </row>
        <row r="166">
          <cell r="F166">
            <v>54168</v>
          </cell>
        </row>
        <row r="167">
          <cell r="F167">
            <v>8768</v>
          </cell>
        </row>
        <row r="168">
          <cell r="F168">
            <v>14</v>
          </cell>
        </row>
        <row r="169">
          <cell r="F169">
            <v>37</v>
          </cell>
        </row>
        <row r="170">
          <cell r="F170">
            <v>248869</v>
          </cell>
        </row>
        <row r="171">
          <cell r="F171">
            <v>63568</v>
          </cell>
        </row>
        <row r="172">
          <cell r="F172">
            <v>585798</v>
          </cell>
        </row>
        <row r="173">
          <cell r="F173">
            <v>558240</v>
          </cell>
        </row>
        <row r="174">
          <cell r="F174">
            <v>42370</v>
          </cell>
        </row>
        <row r="175">
          <cell r="F175">
            <v>6672</v>
          </cell>
        </row>
        <row r="176">
          <cell r="F176">
            <v>1870</v>
          </cell>
        </row>
        <row r="177">
          <cell r="F177">
            <v>1108</v>
          </cell>
        </row>
        <row r="178">
          <cell r="F178">
            <v>8432</v>
          </cell>
        </row>
        <row r="179">
          <cell r="F179">
            <v>686</v>
          </cell>
        </row>
        <row r="180">
          <cell r="F180">
            <v>10530</v>
          </cell>
        </row>
        <row r="181">
          <cell r="F181">
            <v>46531</v>
          </cell>
        </row>
        <row r="182">
          <cell r="F182">
            <v>18836</v>
          </cell>
        </row>
        <row r="183">
          <cell r="F183">
            <v>18944</v>
          </cell>
        </row>
        <row r="184">
          <cell r="F184">
            <v>2805</v>
          </cell>
        </row>
        <row r="185">
          <cell r="F185">
            <v>191845</v>
          </cell>
        </row>
        <row r="186">
          <cell r="F186">
            <v>87037</v>
          </cell>
        </row>
        <row r="187">
          <cell r="F187">
            <v>3715630</v>
          </cell>
        </row>
        <row r="188">
          <cell r="F188">
            <v>3135</v>
          </cell>
        </row>
        <row r="189">
          <cell r="F189">
            <v>3947</v>
          </cell>
        </row>
        <row r="190">
          <cell r="F190">
            <v>176778</v>
          </cell>
        </row>
        <row r="191">
          <cell r="F191">
            <v>204249</v>
          </cell>
        </row>
        <row r="192">
          <cell r="F192">
            <v>7820</v>
          </cell>
        </row>
        <row r="193">
          <cell r="F193">
            <v>13662</v>
          </cell>
        </row>
        <row r="194">
          <cell r="F194">
            <v>53136</v>
          </cell>
        </row>
        <row r="196">
          <cell r="F196">
            <v>415080</v>
          </cell>
        </row>
        <row r="199">
          <cell r="F199">
            <v>792</v>
          </cell>
        </row>
        <row r="200">
          <cell r="F200">
            <v>45000</v>
          </cell>
        </row>
        <row r="201">
          <cell r="F201">
            <v>36000</v>
          </cell>
        </row>
        <row r="202">
          <cell r="F202">
            <v>18000</v>
          </cell>
        </row>
        <row r="203">
          <cell r="F203">
            <v>16455</v>
          </cell>
        </row>
        <row r="204">
          <cell r="F204">
            <v>98724</v>
          </cell>
        </row>
        <row r="205">
          <cell r="F205">
            <v>65814</v>
          </cell>
        </row>
        <row r="206">
          <cell r="F206">
            <v>13839</v>
          </cell>
        </row>
        <row r="207">
          <cell r="F207">
            <v>467683</v>
          </cell>
        </row>
        <row r="208">
          <cell r="F208">
            <v>1102</v>
          </cell>
        </row>
        <row r="209">
          <cell r="F209">
            <v>120838</v>
          </cell>
        </row>
        <row r="210">
          <cell r="F210">
            <v>496</v>
          </cell>
        </row>
        <row r="211">
          <cell r="F211">
            <v>2976</v>
          </cell>
        </row>
        <row r="212">
          <cell r="F212">
            <v>331182</v>
          </cell>
        </row>
        <row r="214">
          <cell r="F214">
            <v>2021</v>
          </cell>
        </row>
        <row r="215">
          <cell r="F215">
            <v>186073</v>
          </cell>
        </row>
        <row r="216">
          <cell r="F216">
            <v>3306</v>
          </cell>
        </row>
        <row r="217">
          <cell r="F217">
            <v>4956.6400000000003</v>
          </cell>
        </row>
        <row r="218">
          <cell r="F218">
            <v>1109</v>
          </cell>
        </row>
        <row r="219">
          <cell r="F219">
            <v>2554020</v>
          </cell>
        </row>
        <row r="220">
          <cell r="F220">
            <v>8938496</v>
          </cell>
        </row>
        <row r="221">
          <cell r="F221">
            <v>3648.12</v>
          </cell>
        </row>
        <row r="223">
          <cell r="F223">
            <v>17440</v>
          </cell>
        </row>
        <row r="224">
          <cell r="F224">
            <v>412858</v>
          </cell>
        </row>
        <row r="225">
          <cell r="F225">
            <v>22437</v>
          </cell>
        </row>
        <row r="226">
          <cell r="F226">
            <v>14990.26</v>
          </cell>
        </row>
        <row r="227">
          <cell r="F227">
            <v>3512777</v>
          </cell>
        </row>
        <row r="228">
          <cell r="F228">
            <v>35317</v>
          </cell>
        </row>
        <row r="229">
          <cell r="F229">
            <v>2364252.73</v>
          </cell>
        </row>
        <row r="230">
          <cell r="F230">
            <v>773437.48</v>
          </cell>
        </row>
        <row r="231">
          <cell r="F231">
            <v>445830</v>
          </cell>
        </row>
        <row r="232">
          <cell r="F232">
            <v>20584282</v>
          </cell>
        </row>
        <row r="233">
          <cell r="F233">
            <v>6281</v>
          </cell>
        </row>
        <row r="234">
          <cell r="F234">
            <v>15593</v>
          </cell>
        </row>
        <row r="235">
          <cell r="F235">
            <v>2699</v>
          </cell>
        </row>
        <row r="236">
          <cell r="F236">
            <v>42443</v>
          </cell>
        </row>
        <row r="237">
          <cell r="F237">
            <v>593</v>
          </cell>
        </row>
        <row r="238">
          <cell r="F238">
            <v>2787</v>
          </cell>
        </row>
        <row r="239">
          <cell r="F239">
            <v>163489</v>
          </cell>
        </row>
        <row r="240">
          <cell r="F240">
            <v>541008</v>
          </cell>
        </row>
        <row r="241">
          <cell r="F241">
            <v>1137043</v>
          </cell>
        </row>
        <row r="242">
          <cell r="F242">
            <v>3362224</v>
          </cell>
        </row>
        <row r="243">
          <cell r="F243">
            <v>289926</v>
          </cell>
        </row>
        <row r="245">
          <cell r="F245">
            <v>394910</v>
          </cell>
        </row>
        <row r="246">
          <cell r="F246">
            <v>115</v>
          </cell>
        </row>
        <row r="247">
          <cell r="F247">
            <v>2432025.0099999998</v>
          </cell>
        </row>
        <row r="248">
          <cell r="F248">
            <v>32</v>
          </cell>
        </row>
        <row r="249">
          <cell r="F249">
            <v>147205</v>
          </cell>
        </row>
        <row r="250">
          <cell r="F250">
            <v>9504</v>
          </cell>
        </row>
        <row r="251">
          <cell r="F251">
            <v>710190</v>
          </cell>
        </row>
        <row r="252">
          <cell r="F252">
            <v>885</v>
          </cell>
        </row>
        <row r="254">
          <cell r="F254">
            <v>1638598</v>
          </cell>
        </row>
        <row r="255">
          <cell r="F255">
            <v>422</v>
          </cell>
        </row>
        <row r="256">
          <cell r="F256">
            <v>11828</v>
          </cell>
        </row>
        <row r="257">
          <cell r="F257">
            <v>20256</v>
          </cell>
        </row>
        <row r="258">
          <cell r="F258">
            <v>8871</v>
          </cell>
        </row>
        <row r="260">
          <cell r="F260">
            <v>16364</v>
          </cell>
        </row>
        <row r="262">
          <cell r="F262">
            <v>28428991.239999998</v>
          </cell>
        </row>
        <row r="263">
          <cell r="F263">
            <v>3093140.17</v>
          </cell>
        </row>
        <row r="264">
          <cell r="F264">
            <v>-6812243.2699999996</v>
          </cell>
        </row>
        <row r="268">
          <cell r="F268">
            <v>2459051.21</v>
          </cell>
        </row>
        <row r="269">
          <cell r="F269">
            <v>811661</v>
          </cell>
        </row>
        <row r="270">
          <cell r="F270">
            <v>985</v>
          </cell>
        </row>
        <row r="271">
          <cell r="F271">
            <v>1075</v>
          </cell>
        </row>
        <row r="272">
          <cell r="F272">
            <v>374248</v>
          </cell>
        </row>
        <row r="273">
          <cell r="F273">
            <v>87563928.560000002</v>
          </cell>
        </row>
        <row r="274">
          <cell r="F274">
            <v>27128246.629999999</v>
          </cell>
        </row>
        <row r="277">
          <cell r="F277">
            <v>386194.05</v>
          </cell>
        </row>
        <row r="279">
          <cell r="F279">
            <v>6471695.0599999996</v>
          </cell>
        </row>
        <row r="280">
          <cell r="F280">
            <v>10345496.52</v>
          </cell>
        </row>
        <row r="281">
          <cell r="F281">
            <v>987801.56</v>
          </cell>
        </row>
        <row r="282">
          <cell r="F282">
            <v>260.94</v>
          </cell>
        </row>
        <row r="283">
          <cell r="F283">
            <v>9556.7999999999993</v>
          </cell>
        </row>
        <row r="285">
          <cell r="F285">
            <v>2863661.78</v>
          </cell>
        </row>
        <row r="287">
          <cell r="F287">
            <v>171580.97</v>
          </cell>
        </row>
        <row r="289">
          <cell r="F289">
            <v>19754969.129999999</v>
          </cell>
        </row>
        <row r="290">
          <cell r="F290">
            <v>101517.46</v>
          </cell>
        </row>
        <row r="291">
          <cell r="F291">
            <v>200572.05</v>
          </cell>
        </row>
        <row r="292">
          <cell r="F292">
            <v>1348976.46</v>
          </cell>
        </row>
        <row r="293">
          <cell r="F293">
            <v>508753.2</v>
          </cell>
        </row>
        <row r="294">
          <cell r="F294">
            <v>1612400</v>
          </cell>
        </row>
        <row r="295">
          <cell r="F295">
            <v>117969</v>
          </cell>
        </row>
        <row r="296">
          <cell r="F296">
            <v>322756</v>
          </cell>
        </row>
        <row r="297">
          <cell r="F297">
            <v>356412</v>
          </cell>
        </row>
        <row r="298">
          <cell r="F298">
            <v>242</v>
          </cell>
        </row>
        <row r="299">
          <cell r="F299">
            <v>314159.15000000002</v>
          </cell>
        </row>
        <row r="300">
          <cell r="F300">
            <v>2681.49</v>
          </cell>
        </row>
        <row r="301">
          <cell r="F301">
            <v>644</v>
          </cell>
        </row>
        <row r="302">
          <cell r="F302">
            <v>252</v>
          </cell>
        </row>
        <row r="303">
          <cell r="F303">
            <v>44552219</v>
          </cell>
        </row>
        <row r="306">
          <cell r="F306">
            <v>17799183.289999999</v>
          </cell>
        </row>
        <row r="310">
          <cell r="F310">
            <v>14834131087</v>
          </cell>
        </row>
        <row r="311">
          <cell r="F311">
            <v>1010165988</v>
          </cell>
        </row>
        <row r="312">
          <cell r="F312">
            <v>2175475668</v>
          </cell>
        </row>
        <row r="313">
          <cell r="F313">
            <v>57195531</v>
          </cell>
        </row>
        <row r="314">
          <cell r="F314">
            <v>457769506</v>
          </cell>
        </row>
        <row r="315">
          <cell r="F315">
            <v>143948100.16999999</v>
          </cell>
        </row>
        <row r="316">
          <cell r="F316">
            <v>697043819</v>
          </cell>
        </row>
        <row r="317">
          <cell r="F317">
            <v>67939852</v>
          </cell>
        </row>
        <row r="318">
          <cell r="F318">
            <v>534476813</v>
          </cell>
        </row>
        <row r="319">
          <cell r="F319">
            <v>1553606790</v>
          </cell>
        </row>
        <row r="321">
          <cell r="F321">
            <v>930667.69</v>
          </cell>
        </row>
        <row r="324">
          <cell r="F324">
            <v>12625564733.73</v>
          </cell>
        </row>
        <row r="325">
          <cell r="F325">
            <v>596838501</v>
          </cell>
        </row>
        <row r="326">
          <cell r="F326">
            <v>334480203</v>
          </cell>
        </row>
        <row r="327">
          <cell r="F327">
            <v>2668073838.5500002</v>
          </cell>
        </row>
        <row r="328">
          <cell r="F328">
            <v>348515694</v>
          </cell>
        </row>
        <row r="330">
          <cell r="F330">
            <v>461587068</v>
          </cell>
        </row>
        <row r="331">
          <cell r="F331">
            <v>313384086</v>
          </cell>
        </row>
        <row r="332">
          <cell r="F332">
            <v>17525286</v>
          </cell>
        </row>
        <row r="333">
          <cell r="F333">
            <v>60415974</v>
          </cell>
        </row>
        <row r="335">
          <cell r="F335">
            <v>150511888</v>
          </cell>
        </row>
        <row r="336">
          <cell r="F336">
            <v>195204336</v>
          </cell>
        </row>
        <row r="337">
          <cell r="F337">
            <v>1459590246</v>
          </cell>
        </row>
        <row r="339">
          <cell r="F339">
            <v>2526717123</v>
          </cell>
        </row>
        <row r="340">
          <cell r="F340">
            <v>2403632529</v>
          </cell>
        </row>
        <row r="343">
          <cell r="F343">
            <v>454704473.14999998</v>
          </cell>
        </row>
        <row r="344">
          <cell r="F344">
            <v>344144052</v>
          </cell>
        </row>
        <row r="345">
          <cell r="F345">
            <v>96057650.010000005</v>
          </cell>
        </row>
        <row r="346">
          <cell r="F346">
            <v>29683000</v>
          </cell>
        </row>
        <row r="347">
          <cell r="F347">
            <v>13694000</v>
          </cell>
        </row>
        <row r="348">
          <cell r="F348">
            <v>1746666218</v>
          </cell>
        </row>
        <row r="349">
          <cell r="F349">
            <v>3258143</v>
          </cell>
        </row>
        <row r="350">
          <cell r="F350">
            <v>22882767</v>
          </cell>
        </row>
        <row r="351">
          <cell r="F351">
            <v>9957992.5299999993</v>
          </cell>
        </row>
        <row r="352">
          <cell r="F352">
            <v>3058193</v>
          </cell>
        </row>
        <row r="353">
          <cell r="F353">
            <v>3041589</v>
          </cell>
        </row>
        <row r="354">
          <cell r="F354">
            <v>1968000</v>
          </cell>
        </row>
        <row r="355">
          <cell r="F355">
            <v>110000</v>
          </cell>
        </row>
        <row r="356">
          <cell r="F356">
            <v>216633108.66999999</v>
          </cell>
        </row>
        <row r="357">
          <cell r="F357">
            <v>1040396.76</v>
          </cell>
        </row>
        <row r="358">
          <cell r="F358">
            <v>13699961.699999999</v>
          </cell>
        </row>
        <row r="359">
          <cell r="F359">
            <v>3454611</v>
          </cell>
        </row>
        <row r="360">
          <cell r="F360">
            <v>56772880</v>
          </cell>
        </row>
        <row r="361">
          <cell r="F361">
            <v>142736214.69</v>
          </cell>
        </row>
        <row r="362">
          <cell r="F362">
            <v>150000000</v>
          </cell>
        </row>
        <row r="363">
          <cell r="F363">
            <v>69905388.230000004</v>
          </cell>
        </row>
        <row r="364">
          <cell r="F364">
            <v>7696512.4800000004</v>
          </cell>
        </row>
        <row r="365">
          <cell r="F365">
            <v>2509156.5</v>
          </cell>
        </row>
        <row r="366">
          <cell r="F366">
            <v>3567233.77</v>
          </cell>
        </row>
        <row r="367">
          <cell r="F367">
            <v>1429832.41</v>
          </cell>
        </row>
        <row r="368">
          <cell r="F368">
            <v>89845472.849999994</v>
          </cell>
        </row>
        <row r="369">
          <cell r="F369">
            <v>89781520.129999995</v>
          </cell>
        </row>
        <row r="370">
          <cell r="F370">
            <v>140785525.38</v>
          </cell>
        </row>
        <row r="371">
          <cell r="F371">
            <v>59816966.43</v>
          </cell>
        </row>
        <row r="372">
          <cell r="F372">
            <v>89933057.049999997</v>
          </cell>
        </row>
        <row r="373">
          <cell r="F373">
            <v>134772731.03999999</v>
          </cell>
        </row>
        <row r="374">
          <cell r="F374">
            <v>91253845.549999997</v>
          </cell>
        </row>
        <row r="375">
          <cell r="F375">
            <v>87498938.75</v>
          </cell>
        </row>
        <row r="376">
          <cell r="F376">
            <v>145823220.80000001</v>
          </cell>
        </row>
        <row r="377">
          <cell r="F377">
            <v>97828492.230000004</v>
          </cell>
        </row>
        <row r="378">
          <cell r="F378">
            <v>100631668.7</v>
          </cell>
        </row>
        <row r="379">
          <cell r="F379">
            <v>92760356</v>
          </cell>
        </row>
        <row r="380">
          <cell r="F380">
            <v>202845428.59</v>
          </cell>
        </row>
        <row r="381">
          <cell r="F381">
            <v>128733916.19</v>
          </cell>
        </row>
        <row r="382">
          <cell r="F382">
            <v>107496063.59999999</v>
          </cell>
        </row>
        <row r="383">
          <cell r="F383">
            <v>10000000</v>
          </cell>
        </row>
        <row r="385">
          <cell r="F385">
            <v>47805037.829999998</v>
          </cell>
        </row>
        <row r="386">
          <cell r="F386">
            <v>10440857.01</v>
          </cell>
        </row>
        <row r="387">
          <cell r="F387">
            <v>2700888</v>
          </cell>
        </row>
        <row r="388">
          <cell r="F388">
            <v>65823445.649999999</v>
          </cell>
        </row>
        <row r="389">
          <cell r="F389">
            <v>2173133789.2399998</v>
          </cell>
        </row>
        <row r="390">
          <cell r="F390">
            <v>7577656.46</v>
          </cell>
        </row>
        <row r="391">
          <cell r="F391">
            <v>108856926.33</v>
          </cell>
        </row>
        <row r="392">
          <cell r="F392">
            <v>2400000</v>
          </cell>
        </row>
        <row r="393">
          <cell r="F393">
            <v>137380045</v>
          </cell>
        </row>
        <row r="395">
          <cell r="F395">
            <v>38623792.880000003</v>
          </cell>
        </row>
        <row r="396">
          <cell r="F396">
            <v>21882808.289999999</v>
          </cell>
        </row>
        <row r="397">
          <cell r="F397">
            <v>5263128.0999999996</v>
          </cell>
        </row>
        <row r="398">
          <cell r="F398">
            <v>8768596</v>
          </cell>
        </row>
        <row r="399">
          <cell r="F399">
            <v>519735</v>
          </cell>
        </row>
        <row r="400">
          <cell r="F400">
            <v>523000</v>
          </cell>
        </row>
        <row r="402">
          <cell r="F402">
            <v>825299292.21000004</v>
          </cell>
        </row>
        <row r="404">
          <cell r="F404">
            <v>10080843.369999999</v>
          </cell>
        </row>
        <row r="405">
          <cell r="F405">
            <v>8119092</v>
          </cell>
        </row>
        <row r="406">
          <cell r="F406">
            <v>14400000</v>
          </cell>
        </row>
        <row r="407">
          <cell r="F407">
            <v>12772880</v>
          </cell>
        </row>
        <row r="408">
          <cell r="F408">
            <v>11076437</v>
          </cell>
        </row>
        <row r="409">
          <cell r="F409">
            <v>2555000</v>
          </cell>
        </row>
        <row r="410">
          <cell r="F410">
            <v>5000000</v>
          </cell>
        </row>
        <row r="411">
          <cell r="F411">
            <v>400000</v>
          </cell>
        </row>
        <row r="412">
          <cell r="F412">
            <v>1473381.6</v>
          </cell>
        </row>
        <row r="414">
          <cell r="F414">
            <v>103401500</v>
          </cell>
        </row>
        <row r="416">
          <cell r="F416">
            <v>125542953.41</v>
          </cell>
        </row>
        <row r="418">
          <cell r="F418">
            <v>1300010</v>
          </cell>
        </row>
        <row r="420">
          <cell r="F420">
            <v>906432</v>
          </cell>
        </row>
        <row r="421">
          <cell r="F421">
            <v>8000000</v>
          </cell>
        </row>
        <row r="422">
          <cell r="F422">
            <v>17136467</v>
          </cell>
        </row>
        <row r="424">
          <cell r="F424">
            <v>81159371.030000001</v>
          </cell>
        </row>
        <row r="425">
          <cell r="F425">
            <v>50294220</v>
          </cell>
        </row>
        <row r="426">
          <cell r="F426">
            <v>1203820.1399999999</v>
          </cell>
        </row>
        <row r="427">
          <cell r="F427">
            <v>184222.51</v>
          </cell>
        </row>
        <row r="428">
          <cell r="F428">
            <v>32595651</v>
          </cell>
        </row>
        <row r="429">
          <cell r="F429">
            <v>16291633.550000001</v>
          </cell>
        </row>
        <row r="430">
          <cell r="F430">
            <v>16848025.949999999</v>
          </cell>
        </row>
        <row r="431">
          <cell r="F431">
            <v>2112260</v>
          </cell>
        </row>
        <row r="432">
          <cell r="F432">
            <v>49868387.049999997</v>
          </cell>
        </row>
        <row r="433">
          <cell r="F433">
            <v>46123830.5</v>
          </cell>
        </row>
        <row r="434">
          <cell r="F434">
            <v>4045380.95</v>
          </cell>
        </row>
        <row r="435">
          <cell r="F435">
            <v>329849.49</v>
          </cell>
        </row>
        <row r="436">
          <cell r="F436">
            <v>36073.5</v>
          </cell>
        </row>
        <row r="437">
          <cell r="F437">
            <v>742023</v>
          </cell>
        </row>
        <row r="439">
          <cell r="F439">
            <v>468</v>
          </cell>
        </row>
        <row r="440">
          <cell r="F440">
            <v>72174</v>
          </cell>
        </row>
        <row r="441">
          <cell r="F441">
            <v>2113831.11</v>
          </cell>
        </row>
        <row r="442">
          <cell r="F442">
            <v>20804</v>
          </cell>
        </row>
        <row r="443">
          <cell r="F443">
            <v>10222672.710000001</v>
          </cell>
        </row>
        <row r="444">
          <cell r="F444">
            <v>97514</v>
          </cell>
        </row>
        <row r="445">
          <cell r="F445">
            <v>10000</v>
          </cell>
        </row>
        <row r="446">
          <cell r="F446">
            <v>4626070.04</v>
          </cell>
        </row>
        <row r="447">
          <cell r="F447">
            <v>1103439.6000000001</v>
          </cell>
        </row>
        <row r="448">
          <cell r="F448">
            <v>6750850</v>
          </cell>
        </row>
        <row r="449">
          <cell r="F449">
            <v>14506.8</v>
          </cell>
        </row>
        <row r="451">
          <cell r="F451">
            <v>2045000000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 28"/>
      <sheetName val="Hoja1"/>
      <sheetName val="RAMO 33"/>
      <sheetName val="Hoja5"/>
      <sheetName val="INC DECOLAB FISCAL"/>
      <sheetName val="CONVENIOS"/>
      <sheetName val="REFRENDOS"/>
      <sheetName val="Hoja4"/>
    </sheetNames>
    <sheetDataSet>
      <sheetData sheetId="0" refreshError="1">
        <row r="4">
          <cell r="K4">
            <v>587652148</v>
          </cell>
        </row>
        <row r="5">
          <cell r="K5">
            <v>410940</v>
          </cell>
        </row>
        <row r="6">
          <cell r="K6">
            <v>66788554</v>
          </cell>
        </row>
        <row r="7">
          <cell r="K7">
            <v>6</v>
          </cell>
        </row>
        <row r="8">
          <cell r="K8">
            <v>-3324439</v>
          </cell>
        </row>
        <row r="9">
          <cell r="K9">
            <v>-1</v>
          </cell>
        </row>
        <row r="10">
          <cell r="K10">
            <v>1667809</v>
          </cell>
        </row>
        <row r="11">
          <cell r="K11">
            <v>1</v>
          </cell>
        </row>
      </sheetData>
      <sheetData sheetId="1" refreshError="1"/>
      <sheetData sheetId="2" refreshError="1">
        <row r="7">
          <cell r="L7">
            <v>-39102169</v>
          </cell>
        </row>
        <row r="8">
          <cell r="L8">
            <v>3406136</v>
          </cell>
        </row>
        <row r="9">
          <cell r="L9">
            <v>48343183</v>
          </cell>
        </row>
        <row r="10">
          <cell r="L10">
            <v>1648199</v>
          </cell>
        </row>
        <row r="11">
          <cell r="L11">
            <v>-61745190</v>
          </cell>
        </row>
        <row r="13">
          <cell r="L13">
            <v>7280204</v>
          </cell>
        </row>
        <row r="14">
          <cell r="L14">
            <v>9307265</v>
          </cell>
        </row>
        <row r="15">
          <cell r="L15">
            <v>-283418447</v>
          </cell>
        </row>
        <row r="16">
          <cell r="L16">
            <v>1229408</v>
          </cell>
        </row>
      </sheetData>
      <sheetData sheetId="3" refreshError="1"/>
      <sheetData sheetId="4" refreshError="1">
        <row r="9">
          <cell r="G9">
            <v>40248282</v>
          </cell>
          <cell r="K9">
            <v>500</v>
          </cell>
        </row>
        <row r="22">
          <cell r="J22">
            <v>268614228</v>
          </cell>
        </row>
      </sheetData>
      <sheetData sheetId="5" refreshError="1">
        <row r="3">
          <cell r="D3">
            <v>142736214.69</v>
          </cell>
        </row>
        <row r="5">
          <cell r="D5">
            <v>150000000</v>
          </cell>
        </row>
        <row r="7">
          <cell r="D7">
            <v>69905388.230000004</v>
          </cell>
        </row>
        <row r="9">
          <cell r="D9">
            <v>89845472.849999994</v>
          </cell>
        </row>
        <row r="11">
          <cell r="D11">
            <v>89781520.129999995</v>
          </cell>
        </row>
        <row r="13">
          <cell r="D13">
            <v>140785525.38</v>
          </cell>
        </row>
        <row r="15">
          <cell r="D15">
            <v>60311197.579999998</v>
          </cell>
        </row>
        <row r="17">
          <cell r="D17">
            <v>17100423.059999999</v>
          </cell>
        </row>
        <row r="19">
          <cell r="D19">
            <v>9032865.4800000004</v>
          </cell>
        </row>
        <row r="21">
          <cell r="D21">
            <v>1329699689.6100001</v>
          </cell>
        </row>
        <row r="23">
          <cell r="D23">
            <v>1118671</v>
          </cell>
        </row>
        <row r="25">
          <cell r="D25">
            <v>1968000</v>
          </cell>
        </row>
        <row r="27">
          <cell r="D27">
            <v>24248949.149999999</v>
          </cell>
        </row>
        <row r="29">
          <cell r="D29">
            <v>5020942.01</v>
          </cell>
        </row>
        <row r="31">
          <cell r="D31">
            <v>26530129.41</v>
          </cell>
        </row>
        <row r="33">
          <cell r="D33">
            <v>8756089.0600000005</v>
          </cell>
        </row>
        <row r="35">
          <cell r="D35">
            <v>3813400</v>
          </cell>
        </row>
        <row r="37">
          <cell r="D37">
            <v>-2788966533</v>
          </cell>
        </row>
        <row r="48">
          <cell r="D48">
            <v>247479.65000000002</v>
          </cell>
        </row>
        <row r="51">
          <cell r="D51">
            <v>1441500</v>
          </cell>
        </row>
      </sheetData>
      <sheetData sheetId="6" refreshError="1">
        <row r="2">
          <cell r="D2">
            <v>55423103.869999997</v>
          </cell>
        </row>
        <row r="4">
          <cell r="D4">
            <v>39191102.119999997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 28"/>
      <sheetName val="Hoja2"/>
      <sheetName val="RAMO 33"/>
      <sheetName val="INC DECOLAB FISCAL"/>
      <sheetName val="CONVENIOS"/>
      <sheetName val="Hoja1"/>
      <sheetName val="REFRENDOS"/>
    </sheetNames>
    <sheetDataSet>
      <sheetData sheetId="0" refreshError="1">
        <row r="4">
          <cell r="L4">
            <v>-761127904.24000001</v>
          </cell>
        </row>
      </sheetData>
      <sheetData sheetId="1" refreshError="1"/>
      <sheetData sheetId="2" refreshError="1"/>
      <sheetData sheetId="3" refreshError="1"/>
      <sheetData sheetId="4" refreshError="1">
        <row r="22">
          <cell r="E22">
            <v>22267525.32</v>
          </cell>
        </row>
        <row r="24">
          <cell r="E24">
            <v>29203366.23</v>
          </cell>
        </row>
        <row r="28">
          <cell r="E28">
            <v>161929984.07000002</v>
          </cell>
        </row>
        <row r="31">
          <cell r="E31">
            <v>14371570</v>
          </cell>
        </row>
        <row r="41">
          <cell r="E41">
            <v>15494766.300000001</v>
          </cell>
        </row>
        <row r="43">
          <cell r="E43">
            <v>2382356.2999999998</v>
          </cell>
        </row>
        <row r="45">
          <cell r="E45">
            <v>13203658.66</v>
          </cell>
        </row>
        <row r="47">
          <cell r="E47">
            <v>2326826.9000000004</v>
          </cell>
        </row>
        <row r="49">
          <cell r="E49">
            <v>519735</v>
          </cell>
        </row>
        <row r="51">
          <cell r="E51">
            <v>523000</v>
          </cell>
        </row>
        <row r="55">
          <cell r="E55">
            <v>380000000</v>
          </cell>
        </row>
        <row r="57">
          <cell r="E57">
            <v>10080843.369999999</v>
          </cell>
        </row>
        <row r="59">
          <cell r="E59">
            <v>9589973.1999999993</v>
          </cell>
        </row>
        <row r="61">
          <cell r="E61">
            <v>1262971.67</v>
          </cell>
        </row>
        <row r="63">
          <cell r="E63">
            <v>1429832.4100000001</v>
          </cell>
        </row>
        <row r="65">
          <cell r="E65">
            <v>1814514.52</v>
          </cell>
        </row>
        <row r="67">
          <cell r="E67">
            <v>2418227.7000000002</v>
          </cell>
        </row>
        <row r="69">
          <cell r="E69">
            <v>5387558.7400000002</v>
          </cell>
        </row>
        <row r="71">
          <cell r="E71">
            <v>56772880</v>
          </cell>
        </row>
        <row r="73">
          <cell r="E73">
            <v>59816966.43</v>
          </cell>
        </row>
        <row r="75">
          <cell r="E75">
            <v>89933057.049999997</v>
          </cell>
        </row>
        <row r="77">
          <cell r="E77">
            <v>134772731.03999999</v>
          </cell>
        </row>
        <row r="79">
          <cell r="E79">
            <v>91253845.549999997</v>
          </cell>
        </row>
        <row r="81">
          <cell r="E81">
            <v>87498938.75</v>
          </cell>
        </row>
        <row r="83">
          <cell r="E83">
            <v>145823220.80000001</v>
          </cell>
        </row>
        <row r="87">
          <cell r="E87">
            <v>10440857.01</v>
          </cell>
        </row>
        <row r="89">
          <cell r="E89">
            <v>68690023</v>
          </cell>
        </row>
        <row r="93">
          <cell r="E93">
            <v>2100888</v>
          </cell>
        </row>
        <row r="103">
          <cell r="E103">
            <v>7577656.46</v>
          </cell>
        </row>
        <row r="105">
          <cell r="E105">
            <v>2400000</v>
          </cell>
        </row>
        <row r="107">
          <cell r="E107">
            <v>543859.19999999995</v>
          </cell>
        </row>
        <row r="109">
          <cell r="E109">
            <v>5820739.4400000004</v>
          </cell>
        </row>
        <row r="111">
          <cell r="E111">
            <v>1473381.6</v>
          </cell>
        </row>
        <row r="180">
          <cell r="F180">
            <v>749536.12</v>
          </cell>
        </row>
        <row r="182">
          <cell r="F182">
            <v>2911.19</v>
          </cell>
        </row>
        <row r="186">
          <cell r="F186">
            <v>13596376.189999999</v>
          </cell>
        </row>
        <row r="191">
          <cell r="F191">
            <v>45917.46</v>
          </cell>
        </row>
        <row r="193">
          <cell r="F193">
            <v>2131137.6</v>
          </cell>
        </row>
      </sheetData>
      <sheetData sheetId="5" refreshError="1">
        <row r="6">
          <cell r="D6">
            <v>-222931815.47</v>
          </cell>
        </row>
      </sheetData>
      <sheetData sheetId="6" refreshError="1">
        <row r="7">
          <cell r="C7">
            <v>562500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 28"/>
      <sheetName val="Hoja2"/>
      <sheetName val="RAMO 33"/>
      <sheetName val="INC DECOLAB FISCAL"/>
      <sheetName val="CONVENIOS"/>
      <sheetName val="Hoja1"/>
      <sheetName val="REFRENDOS"/>
    </sheetNames>
    <sheetDataSet>
      <sheetData sheetId="0">
        <row r="4">
          <cell r="N4">
            <v>-1102152851.5699999</v>
          </cell>
        </row>
      </sheetData>
      <sheetData sheetId="1" refreshError="1"/>
      <sheetData sheetId="2" refreshError="1"/>
      <sheetData sheetId="3">
        <row r="22">
          <cell r="M22">
            <v>4020643.6599999997</v>
          </cell>
        </row>
      </sheetData>
      <sheetData sheetId="4">
        <row r="21">
          <cell r="I21">
            <v>26278203.430000003</v>
          </cell>
        </row>
        <row r="23">
          <cell r="I23">
            <v>19519656.359999999</v>
          </cell>
        </row>
        <row r="27">
          <cell r="I27">
            <v>681504115.55999994</v>
          </cell>
        </row>
        <row r="29">
          <cell r="I29">
            <v>1606022027.97</v>
          </cell>
        </row>
        <row r="34">
          <cell r="I34">
            <v>110000</v>
          </cell>
        </row>
        <row r="40">
          <cell r="I40">
            <v>99012824</v>
          </cell>
        </row>
        <row r="42">
          <cell r="I42">
            <v>7197680.1100000003</v>
          </cell>
        </row>
        <row r="44">
          <cell r="I44">
            <v>2572839.7000000002</v>
          </cell>
        </row>
        <row r="46">
          <cell r="I46">
            <v>3142517.43</v>
          </cell>
        </row>
        <row r="48">
          <cell r="I48">
            <v>2422935</v>
          </cell>
        </row>
        <row r="52">
          <cell r="I52">
            <v>3751729.38</v>
          </cell>
        </row>
        <row r="62">
          <cell r="I62">
            <v>1246184.83</v>
          </cell>
        </row>
        <row r="66">
          <cell r="I66">
            <v>1752719.25</v>
          </cell>
        </row>
        <row r="68">
          <cell r="I68">
            <v>1036383.3</v>
          </cell>
        </row>
        <row r="70">
          <cell r="I70">
            <v>2308953.7400000002</v>
          </cell>
        </row>
        <row r="86">
          <cell r="I86">
            <v>97828492.230000004</v>
          </cell>
        </row>
        <row r="88">
          <cell r="I88">
            <v>100631668.7</v>
          </cell>
        </row>
        <row r="90">
          <cell r="I90">
            <v>92760356</v>
          </cell>
        </row>
        <row r="92">
          <cell r="I92">
            <v>202845428.59</v>
          </cell>
        </row>
        <row r="94">
          <cell r="I94">
            <v>128733916.19</v>
          </cell>
        </row>
        <row r="96">
          <cell r="I96">
            <v>107496063.59999999</v>
          </cell>
        </row>
        <row r="98">
          <cell r="I98">
            <v>1040396.76</v>
          </cell>
        </row>
        <row r="102">
          <cell r="I102">
            <v>68690022</v>
          </cell>
        </row>
        <row r="106">
          <cell r="I106">
            <v>600000</v>
          </cell>
        </row>
        <row r="110">
          <cell r="I110">
            <v>362572.79999999999</v>
          </cell>
        </row>
        <row r="116">
          <cell r="I116">
            <v>11076437</v>
          </cell>
        </row>
        <row r="118">
          <cell r="I118">
            <v>2555000</v>
          </cell>
        </row>
        <row r="120">
          <cell r="I120">
            <v>400000</v>
          </cell>
        </row>
        <row r="122">
          <cell r="I122">
            <v>5000000</v>
          </cell>
        </row>
        <row r="124">
          <cell r="I124">
            <v>14400000</v>
          </cell>
        </row>
        <row r="126">
          <cell r="I126">
            <v>1300010</v>
          </cell>
        </row>
        <row r="128">
          <cell r="I128">
            <v>12772880</v>
          </cell>
        </row>
        <row r="130">
          <cell r="I130">
            <v>17136467</v>
          </cell>
        </row>
        <row r="132">
          <cell r="I132">
            <v>8000000</v>
          </cell>
        </row>
        <row r="134">
          <cell r="I134">
            <v>10000000</v>
          </cell>
        </row>
        <row r="154">
          <cell r="I154">
            <v>778269.90000001015</v>
          </cell>
        </row>
        <row r="156">
          <cell r="H156">
            <v>380000</v>
          </cell>
        </row>
        <row r="160">
          <cell r="I160">
            <v>21992583.710000001</v>
          </cell>
        </row>
        <row r="167">
          <cell r="H167">
            <v>44552219</v>
          </cell>
        </row>
        <row r="170">
          <cell r="H170">
            <v>1826539.71</v>
          </cell>
        </row>
      </sheetData>
      <sheetData sheetId="5">
        <row r="12">
          <cell r="G12">
            <v>2776633058.2000003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OP"/>
      <sheetName val="Redondeadas"/>
    </sheetNames>
    <sheetDataSet>
      <sheetData sheetId="0"/>
      <sheetData sheetId="1">
        <row r="43">
          <cell r="J43">
            <v>2131359559</v>
          </cell>
        </row>
        <row r="260">
          <cell r="J260">
            <v>1805742</v>
          </cell>
        </row>
        <row r="261">
          <cell r="J261">
            <v>3948</v>
          </cell>
        </row>
        <row r="262">
          <cell r="J262">
            <v>14117132</v>
          </cell>
        </row>
        <row r="263">
          <cell r="J263">
            <v>3948</v>
          </cell>
        </row>
        <row r="264">
          <cell r="J264">
            <v>3948</v>
          </cell>
        </row>
        <row r="265">
          <cell r="J265">
            <v>464764</v>
          </cell>
        </row>
        <row r="266">
          <cell r="J266">
            <v>3948</v>
          </cell>
        </row>
        <row r="267">
          <cell r="J267">
            <v>15816</v>
          </cell>
        </row>
        <row r="268">
          <cell r="J268">
            <v>3356227</v>
          </cell>
        </row>
        <row r="269">
          <cell r="J269">
            <v>1972</v>
          </cell>
        </row>
        <row r="271">
          <cell r="J271">
            <v>3067776</v>
          </cell>
        </row>
        <row r="273">
          <cell r="J273">
            <v>25500</v>
          </cell>
        </row>
        <row r="276">
          <cell r="J276">
            <v>50000000</v>
          </cell>
        </row>
        <row r="277">
          <cell r="J277">
            <v>41250000</v>
          </cell>
        </row>
        <row r="278">
          <cell r="J278">
            <v>721000</v>
          </cell>
        </row>
        <row r="279">
          <cell r="J279">
            <v>600000</v>
          </cell>
        </row>
        <row r="284">
          <cell r="J284">
            <v>7150000</v>
          </cell>
        </row>
        <row r="285">
          <cell r="J285">
            <v>600000</v>
          </cell>
        </row>
        <row r="286">
          <cell r="J286">
            <v>1022777</v>
          </cell>
        </row>
        <row r="289">
          <cell r="J289">
            <v>12781567</v>
          </cell>
        </row>
        <row r="290">
          <cell r="J290">
            <v>13092033</v>
          </cell>
        </row>
        <row r="296">
          <cell r="J296">
            <v>16750000</v>
          </cell>
        </row>
        <row r="297">
          <cell r="J297">
            <v>3987447</v>
          </cell>
        </row>
        <row r="298">
          <cell r="J298">
            <v>55798</v>
          </cell>
        </row>
        <row r="299">
          <cell r="J299">
            <v>945</v>
          </cell>
        </row>
        <row r="300">
          <cell r="J300">
            <v>1000</v>
          </cell>
        </row>
        <row r="302">
          <cell r="J302">
            <v>545888</v>
          </cell>
        </row>
        <row r="303">
          <cell r="J303">
            <v>500</v>
          </cell>
        </row>
        <row r="307">
          <cell r="J307">
            <v>500</v>
          </cell>
        </row>
        <row r="308">
          <cell r="J308">
            <v>3100</v>
          </cell>
        </row>
        <row r="309">
          <cell r="J309">
            <v>100000</v>
          </cell>
        </row>
        <row r="310">
          <cell r="J310">
            <v>1291620</v>
          </cell>
        </row>
        <row r="311">
          <cell r="J311">
            <v>150000</v>
          </cell>
        </row>
        <row r="313">
          <cell r="J313">
            <v>431633</v>
          </cell>
        </row>
        <row r="316">
          <cell r="J316">
            <v>909600</v>
          </cell>
        </row>
        <row r="317">
          <cell r="J317">
            <v>2528760</v>
          </cell>
        </row>
        <row r="320">
          <cell r="J320">
            <v>550000</v>
          </cell>
        </row>
        <row r="322">
          <cell r="J322">
            <v>6000</v>
          </cell>
        </row>
        <row r="323">
          <cell r="J323">
            <v>10236763</v>
          </cell>
        </row>
        <row r="324">
          <cell r="J324">
            <v>18000000</v>
          </cell>
        </row>
        <row r="334">
          <cell r="J334">
            <v>23650000</v>
          </cell>
        </row>
        <row r="338">
          <cell r="J338">
            <v>17358247</v>
          </cell>
        </row>
        <row r="339">
          <cell r="J339">
            <v>41753</v>
          </cell>
        </row>
        <row r="340">
          <cell r="J340">
            <v>33712970</v>
          </cell>
        </row>
        <row r="347">
          <cell r="J347">
            <v>21505880502</v>
          </cell>
        </row>
        <row r="348">
          <cell r="J348">
            <v>1426816436</v>
          </cell>
        </row>
        <row r="349">
          <cell r="J349">
            <v>1903808639</v>
          </cell>
        </row>
        <row r="350">
          <cell r="J350">
            <v>76260702</v>
          </cell>
        </row>
        <row r="351">
          <cell r="J351">
            <v>760282538</v>
          </cell>
        </row>
        <row r="352">
          <cell r="J352">
            <v>265492751</v>
          </cell>
        </row>
        <row r="353">
          <cell r="J353">
            <v>981912197</v>
          </cell>
        </row>
        <row r="355">
          <cell r="J355">
            <v>816309382</v>
          </cell>
        </row>
        <row r="356">
          <cell r="J356">
            <v>1250000</v>
          </cell>
        </row>
        <row r="360">
          <cell r="J360">
            <v>17748306695</v>
          </cell>
        </row>
        <row r="361">
          <cell r="J361">
            <v>795784443</v>
          </cell>
        </row>
        <row r="362">
          <cell r="J362">
            <v>395412074</v>
          </cell>
        </row>
        <row r="363">
          <cell r="J363">
            <v>3728875659</v>
          </cell>
        </row>
        <row r="364">
          <cell r="J364">
            <v>426341833</v>
          </cell>
        </row>
        <row r="366">
          <cell r="J366">
            <v>612043288</v>
          </cell>
        </row>
        <row r="367">
          <cell r="J367">
            <v>369502269</v>
          </cell>
        </row>
        <row r="368">
          <cell r="J368">
            <v>21648890</v>
          </cell>
        </row>
        <row r="369">
          <cell r="J369">
            <v>142058642</v>
          </cell>
        </row>
        <row r="371">
          <cell r="J371">
            <v>217773935</v>
          </cell>
        </row>
        <row r="372">
          <cell r="J372">
            <v>209871974</v>
          </cell>
        </row>
        <row r="373">
          <cell r="J373">
            <v>1936813065</v>
          </cell>
        </row>
        <row r="375">
          <cell r="J375">
            <v>3090881913</v>
          </cell>
        </row>
        <row r="376">
          <cell r="J376">
            <v>3203613965</v>
          </cell>
        </row>
        <row r="381">
          <cell r="J381">
            <v>630478054</v>
          </cell>
        </row>
        <row r="382">
          <cell r="J382">
            <v>461967876</v>
          </cell>
        </row>
        <row r="383">
          <cell r="J383">
            <v>121031264</v>
          </cell>
        </row>
        <row r="384">
          <cell r="J384">
            <v>38606045</v>
          </cell>
        </row>
        <row r="385">
          <cell r="J385">
            <v>17810342</v>
          </cell>
        </row>
        <row r="386">
          <cell r="J386">
            <v>1980986639</v>
          </cell>
        </row>
        <row r="387">
          <cell r="J387">
            <v>12147601</v>
          </cell>
        </row>
        <row r="392">
          <cell r="J392">
            <v>500309575</v>
          </cell>
        </row>
        <row r="393">
          <cell r="J393">
            <v>7631305</v>
          </cell>
        </row>
        <row r="394">
          <cell r="J394">
            <v>33365051</v>
          </cell>
        </row>
        <row r="399">
          <cell r="J399">
            <v>36197857</v>
          </cell>
        </row>
        <row r="407">
          <cell r="J407">
            <v>2788966533</v>
          </cell>
        </row>
        <row r="418">
          <cell r="J418">
            <v>600000</v>
          </cell>
        </row>
        <row r="432">
          <cell r="J432">
            <v>15500000</v>
          </cell>
        </row>
        <row r="443">
          <cell r="J443">
            <v>146636911</v>
          </cell>
        </row>
        <row r="448">
          <cell r="J448">
            <v>45000000</v>
          </cell>
        </row>
        <row r="480">
          <cell r="J480">
            <v>3309134</v>
          </cell>
        </row>
        <row r="482">
          <cell r="J482">
            <v>105000000</v>
          </cell>
        </row>
        <row r="483">
          <cell r="J483">
            <v>5000000</v>
          </cell>
        </row>
        <row r="484">
          <cell r="J484">
            <v>198728</v>
          </cell>
        </row>
        <row r="485">
          <cell r="J485">
            <v>123000000</v>
          </cell>
        </row>
        <row r="486">
          <cell r="J486">
            <v>40248282</v>
          </cell>
        </row>
        <row r="487">
          <cell r="J487">
            <v>75000000</v>
          </cell>
        </row>
        <row r="488">
          <cell r="J488">
            <v>63292797</v>
          </cell>
        </row>
        <row r="489">
          <cell r="J489">
            <v>47013284</v>
          </cell>
        </row>
        <row r="490">
          <cell r="J490">
            <v>5000000</v>
          </cell>
        </row>
        <row r="491">
          <cell r="J491">
            <v>2860000</v>
          </cell>
        </row>
        <row r="492">
          <cell r="J492">
            <v>500000</v>
          </cell>
        </row>
        <row r="503">
          <cell r="J503">
            <v>4090000000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5314"/>
  <sheetViews>
    <sheetView showGridLines="0" tabSelected="1" zoomScale="80" zoomScaleNormal="80" zoomScaleSheetLayoutView="68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C10" sqref="C10"/>
    </sheetView>
  </sheetViews>
  <sheetFormatPr baseColWidth="10" defaultRowHeight="14.25" x14ac:dyDescent="0.25"/>
  <cols>
    <col min="1" max="1" width="4.28515625" style="1" customWidth="1"/>
    <col min="2" max="2" width="63.85546875" style="2" customWidth="1"/>
    <col min="3" max="3" width="22" style="2" customWidth="1"/>
    <col min="4" max="4" width="18" style="87" customWidth="1"/>
    <col min="5" max="5" width="20.140625" style="2" customWidth="1"/>
    <col min="6" max="6" width="22.140625" style="2" customWidth="1"/>
    <col min="7" max="7" width="19.42578125" style="111" customWidth="1"/>
    <col min="8" max="8" width="20.28515625" style="2" customWidth="1"/>
    <col min="9" max="9" width="16.5703125" style="1" customWidth="1"/>
    <col min="10" max="10" width="3.28515625" style="2" customWidth="1"/>
    <col min="11" max="11" width="21.42578125" style="2" bestFit="1" customWidth="1"/>
    <col min="12" max="12" width="21.28515625" style="2" customWidth="1"/>
    <col min="13" max="254" width="11.5703125" style="2"/>
    <col min="255" max="255" width="8.42578125" style="2" customWidth="1"/>
    <col min="256" max="257" width="0" style="2" hidden="1" customWidth="1"/>
    <col min="258" max="258" width="60.5703125" style="2" customWidth="1"/>
    <col min="259" max="259" width="17.7109375" style="2" customWidth="1"/>
    <col min="260" max="261" width="18.140625" style="2" customWidth="1"/>
    <col min="262" max="262" width="19.85546875" style="2" customWidth="1"/>
    <col min="263" max="263" width="24.140625" style="2" customWidth="1"/>
    <col min="264" max="264" width="24" style="2" customWidth="1"/>
    <col min="265" max="265" width="16.5703125" style="2" customWidth="1"/>
    <col min="266" max="266" width="19.7109375" style="2" bestFit="1" customWidth="1"/>
    <col min="267" max="267" width="18.85546875" style="2" bestFit="1" customWidth="1"/>
    <col min="268" max="268" width="21.28515625" style="2" customWidth="1"/>
    <col min="269" max="510" width="11.5703125" style="2"/>
    <col min="511" max="511" width="8.42578125" style="2" customWidth="1"/>
    <col min="512" max="513" width="0" style="2" hidden="1" customWidth="1"/>
    <col min="514" max="514" width="60.5703125" style="2" customWidth="1"/>
    <col min="515" max="515" width="17.7109375" style="2" customWidth="1"/>
    <col min="516" max="517" width="18.140625" style="2" customWidth="1"/>
    <col min="518" max="518" width="19.85546875" style="2" customWidth="1"/>
    <col min="519" max="519" width="24.140625" style="2" customWidth="1"/>
    <col min="520" max="520" width="24" style="2" customWidth="1"/>
    <col min="521" max="521" width="16.5703125" style="2" customWidth="1"/>
    <col min="522" max="522" width="19.7109375" style="2" bestFit="1" customWidth="1"/>
    <col min="523" max="523" width="18.85546875" style="2" bestFit="1" customWidth="1"/>
    <col min="524" max="524" width="21.28515625" style="2" customWidth="1"/>
    <col min="525" max="766" width="11.5703125" style="2"/>
    <col min="767" max="767" width="8.42578125" style="2" customWidth="1"/>
    <col min="768" max="769" width="0" style="2" hidden="1" customWidth="1"/>
    <col min="770" max="770" width="60.5703125" style="2" customWidth="1"/>
    <col min="771" max="771" width="17.7109375" style="2" customWidth="1"/>
    <col min="772" max="773" width="18.140625" style="2" customWidth="1"/>
    <col min="774" max="774" width="19.85546875" style="2" customWidth="1"/>
    <col min="775" max="775" width="24.140625" style="2" customWidth="1"/>
    <col min="776" max="776" width="24" style="2" customWidth="1"/>
    <col min="777" max="777" width="16.5703125" style="2" customWidth="1"/>
    <col min="778" max="778" width="19.7109375" style="2" bestFit="1" customWidth="1"/>
    <col min="779" max="779" width="18.85546875" style="2" bestFit="1" customWidth="1"/>
    <col min="780" max="780" width="21.28515625" style="2" customWidth="1"/>
    <col min="781" max="1022" width="11.5703125" style="2"/>
    <col min="1023" max="1023" width="8.42578125" style="2" customWidth="1"/>
    <col min="1024" max="1025" width="0" style="2" hidden="1" customWidth="1"/>
    <col min="1026" max="1026" width="60.5703125" style="2" customWidth="1"/>
    <col min="1027" max="1027" width="17.7109375" style="2" customWidth="1"/>
    <col min="1028" max="1029" width="18.140625" style="2" customWidth="1"/>
    <col min="1030" max="1030" width="19.85546875" style="2" customWidth="1"/>
    <col min="1031" max="1031" width="24.140625" style="2" customWidth="1"/>
    <col min="1032" max="1032" width="24" style="2" customWidth="1"/>
    <col min="1033" max="1033" width="16.5703125" style="2" customWidth="1"/>
    <col min="1034" max="1034" width="19.7109375" style="2" bestFit="1" customWidth="1"/>
    <col min="1035" max="1035" width="18.85546875" style="2" bestFit="1" customWidth="1"/>
    <col min="1036" max="1036" width="21.28515625" style="2" customWidth="1"/>
    <col min="1037" max="1278" width="11.5703125" style="2"/>
    <col min="1279" max="1279" width="8.42578125" style="2" customWidth="1"/>
    <col min="1280" max="1281" width="0" style="2" hidden="1" customWidth="1"/>
    <col min="1282" max="1282" width="60.5703125" style="2" customWidth="1"/>
    <col min="1283" max="1283" width="17.7109375" style="2" customWidth="1"/>
    <col min="1284" max="1285" width="18.140625" style="2" customWidth="1"/>
    <col min="1286" max="1286" width="19.85546875" style="2" customWidth="1"/>
    <col min="1287" max="1287" width="24.140625" style="2" customWidth="1"/>
    <col min="1288" max="1288" width="24" style="2" customWidth="1"/>
    <col min="1289" max="1289" width="16.5703125" style="2" customWidth="1"/>
    <col min="1290" max="1290" width="19.7109375" style="2" bestFit="1" customWidth="1"/>
    <col min="1291" max="1291" width="18.85546875" style="2" bestFit="1" customWidth="1"/>
    <col min="1292" max="1292" width="21.28515625" style="2" customWidth="1"/>
    <col min="1293" max="1534" width="11.5703125" style="2"/>
    <col min="1535" max="1535" width="8.42578125" style="2" customWidth="1"/>
    <col min="1536" max="1537" width="0" style="2" hidden="1" customWidth="1"/>
    <col min="1538" max="1538" width="60.5703125" style="2" customWidth="1"/>
    <col min="1539" max="1539" width="17.7109375" style="2" customWidth="1"/>
    <col min="1540" max="1541" width="18.140625" style="2" customWidth="1"/>
    <col min="1542" max="1542" width="19.85546875" style="2" customWidth="1"/>
    <col min="1543" max="1543" width="24.140625" style="2" customWidth="1"/>
    <col min="1544" max="1544" width="24" style="2" customWidth="1"/>
    <col min="1545" max="1545" width="16.5703125" style="2" customWidth="1"/>
    <col min="1546" max="1546" width="19.7109375" style="2" bestFit="1" customWidth="1"/>
    <col min="1547" max="1547" width="18.85546875" style="2" bestFit="1" customWidth="1"/>
    <col min="1548" max="1548" width="21.28515625" style="2" customWidth="1"/>
    <col min="1549" max="1790" width="11.5703125" style="2"/>
    <col min="1791" max="1791" width="8.42578125" style="2" customWidth="1"/>
    <col min="1792" max="1793" width="0" style="2" hidden="1" customWidth="1"/>
    <col min="1794" max="1794" width="60.5703125" style="2" customWidth="1"/>
    <col min="1795" max="1795" width="17.7109375" style="2" customWidth="1"/>
    <col min="1796" max="1797" width="18.140625" style="2" customWidth="1"/>
    <col min="1798" max="1798" width="19.85546875" style="2" customWidth="1"/>
    <col min="1799" max="1799" width="24.140625" style="2" customWidth="1"/>
    <col min="1800" max="1800" width="24" style="2" customWidth="1"/>
    <col min="1801" max="1801" width="16.5703125" style="2" customWidth="1"/>
    <col min="1802" max="1802" width="19.7109375" style="2" bestFit="1" customWidth="1"/>
    <col min="1803" max="1803" width="18.85546875" style="2" bestFit="1" customWidth="1"/>
    <col min="1804" max="1804" width="21.28515625" style="2" customWidth="1"/>
    <col min="1805" max="2046" width="11.5703125" style="2"/>
    <col min="2047" max="2047" width="8.42578125" style="2" customWidth="1"/>
    <col min="2048" max="2049" width="0" style="2" hidden="1" customWidth="1"/>
    <col min="2050" max="2050" width="60.5703125" style="2" customWidth="1"/>
    <col min="2051" max="2051" width="17.7109375" style="2" customWidth="1"/>
    <col min="2052" max="2053" width="18.140625" style="2" customWidth="1"/>
    <col min="2054" max="2054" width="19.85546875" style="2" customWidth="1"/>
    <col min="2055" max="2055" width="24.140625" style="2" customWidth="1"/>
    <col min="2056" max="2056" width="24" style="2" customWidth="1"/>
    <col min="2057" max="2057" width="16.5703125" style="2" customWidth="1"/>
    <col min="2058" max="2058" width="19.7109375" style="2" bestFit="1" customWidth="1"/>
    <col min="2059" max="2059" width="18.85546875" style="2" bestFit="1" customWidth="1"/>
    <col min="2060" max="2060" width="21.28515625" style="2" customWidth="1"/>
    <col min="2061" max="2302" width="11.5703125" style="2"/>
    <col min="2303" max="2303" width="8.42578125" style="2" customWidth="1"/>
    <col min="2304" max="2305" width="0" style="2" hidden="1" customWidth="1"/>
    <col min="2306" max="2306" width="60.5703125" style="2" customWidth="1"/>
    <col min="2307" max="2307" width="17.7109375" style="2" customWidth="1"/>
    <col min="2308" max="2309" width="18.140625" style="2" customWidth="1"/>
    <col min="2310" max="2310" width="19.85546875" style="2" customWidth="1"/>
    <col min="2311" max="2311" width="24.140625" style="2" customWidth="1"/>
    <col min="2312" max="2312" width="24" style="2" customWidth="1"/>
    <col min="2313" max="2313" width="16.5703125" style="2" customWidth="1"/>
    <col min="2314" max="2314" width="19.7109375" style="2" bestFit="1" customWidth="1"/>
    <col min="2315" max="2315" width="18.85546875" style="2" bestFit="1" customWidth="1"/>
    <col min="2316" max="2316" width="21.28515625" style="2" customWidth="1"/>
    <col min="2317" max="2558" width="11.5703125" style="2"/>
    <col min="2559" max="2559" width="8.42578125" style="2" customWidth="1"/>
    <col min="2560" max="2561" width="0" style="2" hidden="1" customWidth="1"/>
    <col min="2562" max="2562" width="60.5703125" style="2" customWidth="1"/>
    <col min="2563" max="2563" width="17.7109375" style="2" customWidth="1"/>
    <col min="2564" max="2565" width="18.140625" style="2" customWidth="1"/>
    <col min="2566" max="2566" width="19.85546875" style="2" customWidth="1"/>
    <col min="2567" max="2567" width="24.140625" style="2" customWidth="1"/>
    <col min="2568" max="2568" width="24" style="2" customWidth="1"/>
    <col min="2569" max="2569" width="16.5703125" style="2" customWidth="1"/>
    <col min="2570" max="2570" width="19.7109375" style="2" bestFit="1" customWidth="1"/>
    <col min="2571" max="2571" width="18.85546875" style="2" bestFit="1" customWidth="1"/>
    <col min="2572" max="2572" width="21.28515625" style="2" customWidth="1"/>
    <col min="2573" max="2814" width="11.5703125" style="2"/>
    <col min="2815" max="2815" width="8.42578125" style="2" customWidth="1"/>
    <col min="2816" max="2817" width="0" style="2" hidden="1" customWidth="1"/>
    <col min="2818" max="2818" width="60.5703125" style="2" customWidth="1"/>
    <col min="2819" max="2819" width="17.7109375" style="2" customWidth="1"/>
    <col min="2820" max="2821" width="18.140625" style="2" customWidth="1"/>
    <col min="2822" max="2822" width="19.85546875" style="2" customWidth="1"/>
    <col min="2823" max="2823" width="24.140625" style="2" customWidth="1"/>
    <col min="2824" max="2824" width="24" style="2" customWidth="1"/>
    <col min="2825" max="2825" width="16.5703125" style="2" customWidth="1"/>
    <col min="2826" max="2826" width="19.7109375" style="2" bestFit="1" customWidth="1"/>
    <col min="2827" max="2827" width="18.85546875" style="2" bestFit="1" customWidth="1"/>
    <col min="2828" max="2828" width="21.28515625" style="2" customWidth="1"/>
    <col min="2829" max="3070" width="11.5703125" style="2"/>
    <col min="3071" max="3071" width="8.42578125" style="2" customWidth="1"/>
    <col min="3072" max="3073" width="0" style="2" hidden="1" customWidth="1"/>
    <col min="3074" max="3074" width="60.5703125" style="2" customWidth="1"/>
    <col min="3075" max="3075" width="17.7109375" style="2" customWidth="1"/>
    <col min="3076" max="3077" width="18.140625" style="2" customWidth="1"/>
    <col min="3078" max="3078" width="19.85546875" style="2" customWidth="1"/>
    <col min="3079" max="3079" width="24.140625" style="2" customWidth="1"/>
    <col min="3080" max="3080" width="24" style="2" customWidth="1"/>
    <col min="3081" max="3081" width="16.5703125" style="2" customWidth="1"/>
    <col min="3082" max="3082" width="19.7109375" style="2" bestFit="1" customWidth="1"/>
    <col min="3083" max="3083" width="18.85546875" style="2" bestFit="1" customWidth="1"/>
    <col min="3084" max="3084" width="21.28515625" style="2" customWidth="1"/>
    <col min="3085" max="3326" width="11.5703125" style="2"/>
    <col min="3327" max="3327" width="8.42578125" style="2" customWidth="1"/>
    <col min="3328" max="3329" width="0" style="2" hidden="1" customWidth="1"/>
    <col min="3330" max="3330" width="60.5703125" style="2" customWidth="1"/>
    <col min="3331" max="3331" width="17.7109375" style="2" customWidth="1"/>
    <col min="3332" max="3333" width="18.140625" style="2" customWidth="1"/>
    <col min="3334" max="3334" width="19.85546875" style="2" customWidth="1"/>
    <col min="3335" max="3335" width="24.140625" style="2" customWidth="1"/>
    <col min="3336" max="3336" width="24" style="2" customWidth="1"/>
    <col min="3337" max="3337" width="16.5703125" style="2" customWidth="1"/>
    <col min="3338" max="3338" width="19.7109375" style="2" bestFit="1" customWidth="1"/>
    <col min="3339" max="3339" width="18.85546875" style="2" bestFit="1" customWidth="1"/>
    <col min="3340" max="3340" width="21.28515625" style="2" customWidth="1"/>
    <col min="3341" max="3582" width="11.5703125" style="2"/>
    <col min="3583" max="3583" width="8.42578125" style="2" customWidth="1"/>
    <col min="3584" max="3585" width="0" style="2" hidden="1" customWidth="1"/>
    <col min="3586" max="3586" width="60.5703125" style="2" customWidth="1"/>
    <col min="3587" max="3587" width="17.7109375" style="2" customWidth="1"/>
    <col min="3588" max="3589" width="18.140625" style="2" customWidth="1"/>
    <col min="3590" max="3590" width="19.85546875" style="2" customWidth="1"/>
    <col min="3591" max="3591" width="24.140625" style="2" customWidth="1"/>
    <col min="3592" max="3592" width="24" style="2" customWidth="1"/>
    <col min="3593" max="3593" width="16.5703125" style="2" customWidth="1"/>
    <col min="3594" max="3594" width="19.7109375" style="2" bestFit="1" customWidth="1"/>
    <col min="3595" max="3595" width="18.85546875" style="2" bestFit="1" customWidth="1"/>
    <col min="3596" max="3596" width="21.28515625" style="2" customWidth="1"/>
    <col min="3597" max="3838" width="11.5703125" style="2"/>
    <col min="3839" max="3839" width="8.42578125" style="2" customWidth="1"/>
    <col min="3840" max="3841" width="0" style="2" hidden="1" customWidth="1"/>
    <col min="3842" max="3842" width="60.5703125" style="2" customWidth="1"/>
    <col min="3843" max="3843" width="17.7109375" style="2" customWidth="1"/>
    <col min="3844" max="3845" width="18.140625" style="2" customWidth="1"/>
    <col min="3846" max="3846" width="19.85546875" style="2" customWidth="1"/>
    <col min="3847" max="3847" width="24.140625" style="2" customWidth="1"/>
    <col min="3848" max="3848" width="24" style="2" customWidth="1"/>
    <col min="3849" max="3849" width="16.5703125" style="2" customWidth="1"/>
    <col min="3850" max="3850" width="19.7109375" style="2" bestFit="1" customWidth="1"/>
    <col min="3851" max="3851" width="18.85546875" style="2" bestFit="1" customWidth="1"/>
    <col min="3852" max="3852" width="21.28515625" style="2" customWidth="1"/>
    <col min="3853" max="4094" width="11.5703125" style="2"/>
    <col min="4095" max="4095" width="8.42578125" style="2" customWidth="1"/>
    <col min="4096" max="4097" width="0" style="2" hidden="1" customWidth="1"/>
    <col min="4098" max="4098" width="60.5703125" style="2" customWidth="1"/>
    <col min="4099" max="4099" width="17.7109375" style="2" customWidth="1"/>
    <col min="4100" max="4101" width="18.140625" style="2" customWidth="1"/>
    <col min="4102" max="4102" width="19.85546875" style="2" customWidth="1"/>
    <col min="4103" max="4103" width="24.140625" style="2" customWidth="1"/>
    <col min="4104" max="4104" width="24" style="2" customWidth="1"/>
    <col min="4105" max="4105" width="16.5703125" style="2" customWidth="1"/>
    <col min="4106" max="4106" width="19.7109375" style="2" bestFit="1" customWidth="1"/>
    <col min="4107" max="4107" width="18.85546875" style="2" bestFit="1" customWidth="1"/>
    <col min="4108" max="4108" width="21.28515625" style="2" customWidth="1"/>
    <col min="4109" max="4350" width="11.5703125" style="2"/>
    <col min="4351" max="4351" width="8.42578125" style="2" customWidth="1"/>
    <col min="4352" max="4353" width="0" style="2" hidden="1" customWidth="1"/>
    <col min="4354" max="4354" width="60.5703125" style="2" customWidth="1"/>
    <col min="4355" max="4355" width="17.7109375" style="2" customWidth="1"/>
    <col min="4356" max="4357" width="18.140625" style="2" customWidth="1"/>
    <col min="4358" max="4358" width="19.85546875" style="2" customWidth="1"/>
    <col min="4359" max="4359" width="24.140625" style="2" customWidth="1"/>
    <col min="4360" max="4360" width="24" style="2" customWidth="1"/>
    <col min="4361" max="4361" width="16.5703125" style="2" customWidth="1"/>
    <col min="4362" max="4362" width="19.7109375" style="2" bestFit="1" customWidth="1"/>
    <col min="4363" max="4363" width="18.85546875" style="2" bestFit="1" customWidth="1"/>
    <col min="4364" max="4364" width="21.28515625" style="2" customWidth="1"/>
    <col min="4365" max="4606" width="11.5703125" style="2"/>
    <col min="4607" max="4607" width="8.42578125" style="2" customWidth="1"/>
    <col min="4608" max="4609" width="0" style="2" hidden="1" customWidth="1"/>
    <col min="4610" max="4610" width="60.5703125" style="2" customWidth="1"/>
    <col min="4611" max="4611" width="17.7109375" style="2" customWidth="1"/>
    <col min="4612" max="4613" width="18.140625" style="2" customWidth="1"/>
    <col min="4614" max="4614" width="19.85546875" style="2" customWidth="1"/>
    <col min="4615" max="4615" width="24.140625" style="2" customWidth="1"/>
    <col min="4616" max="4616" width="24" style="2" customWidth="1"/>
    <col min="4617" max="4617" width="16.5703125" style="2" customWidth="1"/>
    <col min="4618" max="4618" width="19.7109375" style="2" bestFit="1" customWidth="1"/>
    <col min="4619" max="4619" width="18.85546875" style="2" bestFit="1" customWidth="1"/>
    <col min="4620" max="4620" width="21.28515625" style="2" customWidth="1"/>
    <col min="4621" max="4862" width="11.5703125" style="2"/>
    <col min="4863" max="4863" width="8.42578125" style="2" customWidth="1"/>
    <col min="4864" max="4865" width="0" style="2" hidden="1" customWidth="1"/>
    <col min="4866" max="4866" width="60.5703125" style="2" customWidth="1"/>
    <col min="4867" max="4867" width="17.7109375" style="2" customWidth="1"/>
    <col min="4868" max="4869" width="18.140625" style="2" customWidth="1"/>
    <col min="4870" max="4870" width="19.85546875" style="2" customWidth="1"/>
    <col min="4871" max="4871" width="24.140625" style="2" customWidth="1"/>
    <col min="4872" max="4872" width="24" style="2" customWidth="1"/>
    <col min="4873" max="4873" width="16.5703125" style="2" customWidth="1"/>
    <col min="4874" max="4874" width="19.7109375" style="2" bestFit="1" customWidth="1"/>
    <col min="4875" max="4875" width="18.85546875" style="2" bestFit="1" customWidth="1"/>
    <col min="4876" max="4876" width="21.28515625" style="2" customWidth="1"/>
    <col min="4877" max="5118" width="11.5703125" style="2"/>
    <col min="5119" max="5119" width="8.42578125" style="2" customWidth="1"/>
    <col min="5120" max="5121" width="0" style="2" hidden="1" customWidth="1"/>
    <col min="5122" max="5122" width="60.5703125" style="2" customWidth="1"/>
    <col min="5123" max="5123" width="17.7109375" style="2" customWidth="1"/>
    <col min="5124" max="5125" width="18.140625" style="2" customWidth="1"/>
    <col min="5126" max="5126" width="19.85546875" style="2" customWidth="1"/>
    <col min="5127" max="5127" width="24.140625" style="2" customWidth="1"/>
    <col min="5128" max="5128" width="24" style="2" customWidth="1"/>
    <col min="5129" max="5129" width="16.5703125" style="2" customWidth="1"/>
    <col min="5130" max="5130" width="19.7109375" style="2" bestFit="1" customWidth="1"/>
    <col min="5131" max="5131" width="18.85546875" style="2" bestFit="1" customWidth="1"/>
    <col min="5132" max="5132" width="21.28515625" style="2" customWidth="1"/>
    <col min="5133" max="5374" width="11.5703125" style="2"/>
    <col min="5375" max="5375" width="8.42578125" style="2" customWidth="1"/>
    <col min="5376" max="5377" width="0" style="2" hidden="1" customWidth="1"/>
    <col min="5378" max="5378" width="60.5703125" style="2" customWidth="1"/>
    <col min="5379" max="5379" width="17.7109375" style="2" customWidth="1"/>
    <col min="5380" max="5381" width="18.140625" style="2" customWidth="1"/>
    <col min="5382" max="5382" width="19.85546875" style="2" customWidth="1"/>
    <col min="5383" max="5383" width="24.140625" style="2" customWidth="1"/>
    <col min="5384" max="5384" width="24" style="2" customWidth="1"/>
    <col min="5385" max="5385" width="16.5703125" style="2" customWidth="1"/>
    <col min="5386" max="5386" width="19.7109375" style="2" bestFit="1" customWidth="1"/>
    <col min="5387" max="5387" width="18.85546875" style="2" bestFit="1" customWidth="1"/>
    <col min="5388" max="5388" width="21.28515625" style="2" customWidth="1"/>
    <col min="5389" max="5630" width="11.5703125" style="2"/>
    <col min="5631" max="5631" width="8.42578125" style="2" customWidth="1"/>
    <col min="5632" max="5633" width="0" style="2" hidden="1" customWidth="1"/>
    <col min="5634" max="5634" width="60.5703125" style="2" customWidth="1"/>
    <col min="5635" max="5635" width="17.7109375" style="2" customWidth="1"/>
    <col min="5636" max="5637" width="18.140625" style="2" customWidth="1"/>
    <col min="5638" max="5638" width="19.85546875" style="2" customWidth="1"/>
    <col min="5639" max="5639" width="24.140625" style="2" customWidth="1"/>
    <col min="5640" max="5640" width="24" style="2" customWidth="1"/>
    <col min="5641" max="5641" width="16.5703125" style="2" customWidth="1"/>
    <col min="5642" max="5642" width="19.7109375" style="2" bestFit="1" customWidth="1"/>
    <col min="5643" max="5643" width="18.85546875" style="2" bestFit="1" customWidth="1"/>
    <col min="5644" max="5644" width="21.28515625" style="2" customWidth="1"/>
    <col min="5645" max="5886" width="11.5703125" style="2"/>
    <col min="5887" max="5887" width="8.42578125" style="2" customWidth="1"/>
    <col min="5888" max="5889" width="0" style="2" hidden="1" customWidth="1"/>
    <col min="5890" max="5890" width="60.5703125" style="2" customWidth="1"/>
    <col min="5891" max="5891" width="17.7109375" style="2" customWidth="1"/>
    <col min="5892" max="5893" width="18.140625" style="2" customWidth="1"/>
    <col min="5894" max="5894" width="19.85546875" style="2" customWidth="1"/>
    <col min="5895" max="5895" width="24.140625" style="2" customWidth="1"/>
    <col min="5896" max="5896" width="24" style="2" customWidth="1"/>
    <col min="5897" max="5897" width="16.5703125" style="2" customWidth="1"/>
    <col min="5898" max="5898" width="19.7109375" style="2" bestFit="1" customWidth="1"/>
    <col min="5899" max="5899" width="18.85546875" style="2" bestFit="1" customWidth="1"/>
    <col min="5900" max="5900" width="21.28515625" style="2" customWidth="1"/>
    <col min="5901" max="6142" width="11.5703125" style="2"/>
    <col min="6143" max="6143" width="8.42578125" style="2" customWidth="1"/>
    <col min="6144" max="6145" width="0" style="2" hidden="1" customWidth="1"/>
    <col min="6146" max="6146" width="60.5703125" style="2" customWidth="1"/>
    <col min="6147" max="6147" width="17.7109375" style="2" customWidth="1"/>
    <col min="6148" max="6149" width="18.140625" style="2" customWidth="1"/>
    <col min="6150" max="6150" width="19.85546875" style="2" customWidth="1"/>
    <col min="6151" max="6151" width="24.140625" style="2" customWidth="1"/>
    <col min="6152" max="6152" width="24" style="2" customWidth="1"/>
    <col min="6153" max="6153" width="16.5703125" style="2" customWidth="1"/>
    <col min="6154" max="6154" width="19.7109375" style="2" bestFit="1" customWidth="1"/>
    <col min="6155" max="6155" width="18.85546875" style="2" bestFit="1" customWidth="1"/>
    <col min="6156" max="6156" width="21.28515625" style="2" customWidth="1"/>
    <col min="6157" max="6398" width="11.5703125" style="2"/>
    <col min="6399" max="6399" width="8.42578125" style="2" customWidth="1"/>
    <col min="6400" max="6401" width="0" style="2" hidden="1" customWidth="1"/>
    <col min="6402" max="6402" width="60.5703125" style="2" customWidth="1"/>
    <col min="6403" max="6403" width="17.7109375" style="2" customWidth="1"/>
    <col min="6404" max="6405" width="18.140625" style="2" customWidth="1"/>
    <col min="6406" max="6406" width="19.85546875" style="2" customWidth="1"/>
    <col min="6407" max="6407" width="24.140625" style="2" customWidth="1"/>
    <col min="6408" max="6408" width="24" style="2" customWidth="1"/>
    <col min="6409" max="6409" width="16.5703125" style="2" customWidth="1"/>
    <col min="6410" max="6410" width="19.7109375" style="2" bestFit="1" customWidth="1"/>
    <col min="6411" max="6411" width="18.85546875" style="2" bestFit="1" customWidth="1"/>
    <col min="6412" max="6412" width="21.28515625" style="2" customWidth="1"/>
    <col min="6413" max="6654" width="11.5703125" style="2"/>
    <col min="6655" max="6655" width="8.42578125" style="2" customWidth="1"/>
    <col min="6656" max="6657" width="0" style="2" hidden="1" customWidth="1"/>
    <col min="6658" max="6658" width="60.5703125" style="2" customWidth="1"/>
    <col min="6659" max="6659" width="17.7109375" style="2" customWidth="1"/>
    <col min="6660" max="6661" width="18.140625" style="2" customWidth="1"/>
    <col min="6662" max="6662" width="19.85546875" style="2" customWidth="1"/>
    <col min="6663" max="6663" width="24.140625" style="2" customWidth="1"/>
    <col min="6664" max="6664" width="24" style="2" customWidth="1"/>
    <col min="6665" max="6665" width="16.5703125" style="2" customWidth="1"/>
    <col min="6666" max="6666" width="19.7109375" style="2" bestFit="1" customWidth="1"/>
    <col min="6667" max="6667" width="18.85546875" style="2" bestFit="1" customWidth="1"/>
    <col min="6668" max="6668" width="21.28515625" style="2" customWidth="1"/>
    <col min="6669" max="6910" width="11.5703125" style="2"/>
    <col min="6911" max="6911" width="8.42578125" style="2" customWidth="1"/>
    <col min="6912" max="6913" width="0" style="2" hidden="1" customWidth="1"/>
    <col min="6914" max="6914" width="60.5703125" style="2" customWidth="1"/>
    <col min="6915" max="6915" width="17.7109375" style="2" customWidth="1"/>
    <col min="6916" max="6917" width="18.140625" style="2" customWidth="1"/>
    <col min="6918" max="6918" width="19.85546875" style="2" customWidth="1"/>
    <col min="6919" max="6919" width="24.140625" style="2" customWidth="1"/>
    <col min="6920" max="6920" width="24" style="2" customWidth="1"/>
    <col min="6921" max="6921" width="16.5703125" style="2" customWidth="1"/>
    <col min="6922" max="6922" width="19.7109375" style="2" bestFit="1" customWidth="1"/>
    <col min="6923" max="6923" width="18.85546875" style="2" bestFit="1" customWidth="1"/>
    <col min="6924" max="6924" width="21.28515625" style="2" customWidth="1"/>
    <col min="6925" max="7166" width="11.5703125" style="2"/>
    <col min="7167" max="7167" width="8.42578125" style="2" customWidth="1"/>
    <col min="7168" max="7169" width="0" style="2" hidden="1" customWidth="1"/>
    <col min="7170" max="7170" width="60.5703125" style="2" customWidth="1"/>
    <col min="7171" max="7171" width="17.7109375" style="2" customWidth="1"/>
    <col min="7172" max="7173" width="18.140625" style="2" customWidth="1"/>
    <col min="7174" max="7174" width="19.85546875" style="2" customWidth="1"/>
    <col min="7175" max="7175" width="24.140625" style="2" customWidth="1"/>
    <col min="7176" max="7176" width="24" style="2" customWidth="1"/>
    <col min="7177" max="7177" width="16.5703125" style="2" customWidth="1"/>
    <col min="7178" max="7178" width="19.7109375" style="2" bestFit="1" customWidth="1"/>
    <col min="7179" max="7179" width="18.85546875" style="2" bestFit="1" customWidth="1"/>
    <col min="7180" max="7180" width="21.28515625" style="2" customWidth="1"/>
    <col min="7181" max="7422" width="11.5703125" style="2"/>
    <col min="7423" max="7423" width="8.42578125" style="2" customWidth="1"/>
    <col min="7424" max="7425" width="0" style="2" hidden="1" customWidth="1"/>
    <col min="7426" max="7426" width="60.5703125" style="2" customWidth="1"/>
    <col min="7427" max="7427" width="17.7109375" style="2" customWidth="1"/>
    <col min="7428" max="7429" width="18.140625" style="2" customWidth="1"/>
    <col min="7430" max="7430" width="19.85546875" style="2" customWidth="1"/>
    <col min="7431" max="7431" width="24.140625" style="2" customWidth="1"/>
    <col min="7432" max="7432" width="24" style="2" customWidth="1"/>
    <col min="7433" max="7433" width="16.5703125" style="2" customWidth="1"/>
    <col min="7434" max="7434" width="19.7109375" style="2" bestFit="1" customWidth="1"/>
    <col min="7435" max="7435" width="18.85546875" style="2" bestFit="1" customWidth="1"/>
    <col min="7436" max="7436" width="21.28515625" style="2" customWidth="1"/>
    <col min="7437" max="7678" width="11.5703125" style="2"/>
    <col min="7679" max="7679" width="8.42578125" style="2" customWidth="1"/>
    <col min="7680" max="7681" width="0" style="2" hidden="1" customWidth="1"/>
    <col min="7682" max="7682" width="60.5703125" style="2" customWidth="1"/>
    <col min="7683" max="7683" width="17.7109375" style="2" customWidth="1"/>
    <col min="7684" max="7685" width="18.140625" style="2" customWidth="1"/>
    <col min="7686" max="7686" width="19.85546875" style="2" customWidth="1"/>
    <col min="7687" max="7687" width="24.140625" style="2" customWidth="1"/>
    <col min="7688" max="7688" width="24" style="2" customWidth="1"/>
    <col min="7689" max="7689" width="16.5703125" style="2" customWidth="1"/>
    <col min="7690" max="7690" width="19.7109375" style="2" bestFit="1" customWidth="1"/>
    <col min="7691" max="7691" width="18.85546875" style="2" bestFit="1" customWidth="1"/>
    <col min="7692" max="7692" width="21.28515625" style="2" customWidth="1"/>
    <col min="7693" max="7934" width="11.5703125" style="2"/>
    <col min="7935" max="7935" width="8.42578125" style="2" customWidth="1"/>
    <col min="7936" max="7937" width="0" style="2" hidden="1" customWidth="1"/>
    <col min="7938" max="7938" width="60.5703125" style="2" customWidth="1"/>
    <col min="7939" max="7939" width="17.7109375" style="2" customWidth="1"/>
    <col min="7940" max="7941" width="18.140625" style="2" customWidth="1"/>
    <col min="7942" max="7942" width="19.85546875" style="2" customWidth="1"/>
    <col min="7943" max="7943" width="24.140625" style="2" customWidth="1"/>
    <col min="7944" max="7944" width="24" style="2" customWidth="1"/>
    <col min="7945" max="7945" width="16.5703125" style="2" customWidth="1"/>
    <col min="7946" max="7946" width="19.7109375" style="2" bestFit="1" customWidth="1"/>
    <col min="7947" max="7947" width="18.85546875" style="2" bestFit="1" customWidth="1"/>
    <col min="7948" max="7948" width="21.28515625" style="2" customWidth="1"/>
    <col min="7949" max="8190" width="11.5703125" style="2"/>
    <col min="8191" max="8191" width="8.42578125" style="2" customWidth="1"/>
    <col min="8192" max="8193" width="0" style="2" hidden="1" customWidth="1"/>
    <col min="8194" max="8194" width="60.5703125" style="2" customWidth="1"/>
    <col min="8195" max="8195" width="17.7109375" style="2" customWidth="1"/>
    <col min="8196" max="8197" width="18.140625" style="2" customWidth="1"/>
    <col min="8198" max="8198" width="19.85546875" style="2" customWidth="1"/>
    <col min="8199" max="8199" width="24.140625" style="2" customWidth="1"/>
    <col min="8200" max="8200" width="24" style="2" customWidth="1"/>
    <col min="8201" max="8201" width="16.5703125" style="2" customWidth="1"/>
    <col min="8202" max="8202" width="19.7109375" style="2" bestFit="1" customWidth="1"/>
    <col min="8203" max="8203" width="18.85546875" style="2" bestFit="1" customWidth="1"/>
    <col min="8204" max="8204" width="21.28515625" style="2" customWidth="1"/>
    <col min="8205" max="8446" width="11.5703125" style="2"/>
    <col min="8447" max="8447" width="8.42578125" style="2" customWidth="1"/>
    <col min="8448" max="8449" width="0" style="2" hidden="1" customWidth="1"/>
    <col min="8450" max="8450" width="60.5703125" style="2" customWidth="1"/>
    <col min="8451" max="8451" width="17.7109375" style="2" customWidth="1"/>
    <col min="8452" max="8453" width="18.140625" style="2" customWidth="1"/>
    <col min="8454" max="8454" width="19.85546875" style="2" customWidth="1"/>
    <col min="8455" max="8455" width="24.140625" style="2" customWidth="1"/>
    <col min="8456" max="8456" width="24" style="2" customWidth="1"/>
    <col min="8457" max="8457" width="16.5703125" style="2" customWidth="1"/>
    <col min="8458" max="8458" width="19.7109375" style="2" bestFit="1" customWidth="1"/>
    <col min="8459" max="8459" width="18.85546875" style="2" bestFit="1" customWidth="1"/>
    <col min="8460" max="8460" width="21.28515625" style="2" customWidth="1"/>
    <col min="8461" max="8702" width="11.5703125" style="2"/>
    <col min="8703" max="8703" width="8.42578125" style="2" customWidth="1"/>
    <col min="8704" max="8705" width="0" style="2" hidden="1" customWidth="1"/>
    <col min="8706" max="8706" width="60.5703125" style="2" customWidth="1"/>
    <col min="8707" max="8707" width="17.7109375" style="2" customWidth="1"/>
    <col min="8708" max="8709" width="18.140625" style="2" customWidth="1"/>
    <col min="8710" max="8710" width="19.85546875" style="2" customWidth="1"/>
    <col min="8711" max="8711" width="24.140625" style="2" customWidth="1"/>
    <col min="8712" max="8712" width="24" style="2" customWidth="1"/>
    <col min="8713" max="8713" width="16.5703125" style="2" customWidth="1"/>
    <col min="8714" max="8714" width="19.7109375" style="2" bestFit="1" customWidth="1"/>
    <col min="8715" max="8715" width="18.85546875" style="2" bestFit="1" customWidth="1"/>
    <col min="8716" max="8716" width="21.28515625" style="2" customWidth="1"/>
    <col min="8717" max="8958" width="11.5703125" style="2"/>
    <col min="8959" max="8959" width="8.42578125" style="2" customWidth="1"/>
    <col min="8960" max="8961" width="0" style="2" hidden="1" customWidth="1"/>
    <col min="8962" max="8962" width="60.5703125" style="2" customWidth="1"/>
    <col min="8963" max="8963" width="17.7109375" style="2" customWidth="1"/>
    <col min="8964" max="8965" width="18.140625" style="2" customWidth="1"/>
    <col min="8966" max="8966" width="19.85546875" style="2" customWidth="1"/>
    <col min="8967" max="8967" width="24.140625" style="2" customWidth="1"/>
    <col min="8968" max="8968" width="24" style="2" customWidth="1"/>
    <col min="8969" max="8969" width="16.5703125" style="2" customWidth="1"/>
    <col min="8970" max="8970" width="19.7109375" style="2" bestFit="1" customWidth="1"/>
    <col min="8971" max="8971" width="18.85546875" style="2" bestFit="1" customWidth="1"/>
    <col min="8972" max="8972" width="21.28515625" style="2" customWidth="1"/>
    <col min="8973" max="9214" width="11.5703125" style="2"/>
    <col min="9215" max="9215" width="8.42578125" style="2" customWidth="1"/>
    <col min="9216" max="9217" width="0" style="2" hidden="1" customWidth="1"/>
    <col min="9218" max="9218" width="60.5703125" style="2" customWidth="1"/>
    <col min="9219" max="9219" width="17.7109375" style="2" customWidth="1"/>
    <col min="9220" max="9221" width="18.140625" style="2" customWidth="1"/>
    <col min="9222" max="9222" width="19.85546875" style="2" customWidth="1"/>
    <col min="9223" max="9223" width="24.140625" style="2" customWidth="1"/>
    <col min="9224" max="9224" width="24" style="2" customWidth="1"/>
    <col min="9225" max="9225" width="16.5703125" style="2" customWidth="1"/>
    <col min="9226" max="9226" width="19.7109375" style="2" bestFit="1" customWidth="1"/>
    <col min="9227" max="9227" width="18.85546875" style="2" bestFit="1" customWidth="1"/>
    <col min="9228" max="9228" width="21.28515625" style="2" customWidth="1"/>
    <col min="9229" max="9470" width="11.5703125" style="2"/>
    <col min="9471" max="9471" width="8.42578125" style="2" customWidth="1"/>
    <col min="9472" max="9473" width="0" style="2" hidden="1" customWidth="1"/>
    <col min="9474" max="9474" width="60.5703125" style="2" customWidth="1"/>
    <col min="9475" max="9475" width="17.7109375" style="2" customWidth="1"/>
    <col min="9476" max="9477" width="18.140625" style="2" customWidth="1"/>
    <col min="9478" max="9478" width="19.85546875" style="2" customWidth="1"/>
    <col min="9479" max="9479" width="24.140625" style="2" customWidth="1"/>
    <col min="9480" max="9480" width="24" style="2" customWidth="1"/>
    <col min="9481" max="9481" width="16.5703125" style="2" customWidth="1"/>
    <col min="9482" max="9482" width="19.7109375" style="2" bestFit="1" customWidth="1"/>
    <col min="9483" max="9483" width="18.85546875" style="2" bestFit="1" customWidth="1"/>
    <col min="9484" max="9484" width="21.28515625" style="2" customWidth="1"/>
    <col min="9485" max="9726" width="11.5703125" style="2"/>
    <col min="9727" max="9727" width="8.42578125" style="2" customWidth="1"/>
    <col min="9728" max="9729" width="0" style="2" hidden="1" customWidth="1"/>
    <col min="9730" max="9730" width="60.5703125" style="2" customWidth="1"/>
    <col min="9731" max="9731" width="17.7109375" style="2" customWidth="1"/>
    <col min="9732" max="9733" width="18.140625" style="2" customWidth="1"/>
    <col min="9734" max="9734" width="19.85546875" style="2" customWidth="1"/>
    <col min="9735" max="9735" width="24.140625" style="2" customWidth="1"/>
    <col min="9736" max="9736" width="24" style="2" customWidth="1"/>
    <col min="9737" max="9737" width="16.5703125" style="2" customWidth="1"/>
    <col min="9738" max="9738" width="19.7109375" style="2" bestFit="1" customWidth="1"/>
    <col min="9739" max="9739" width="18.85546875" style="2" bestFit="1" customWidth="1"/>
    <col min="9740" max="9740" width="21.28515625" style="2" customWidth="1"/>
    <col min="9741" max="9982" width="11.5703125" style="2"/>
    <col min="9983" max="9983" width="8.42578125" style="2" customWidth="1"/>
    <col min="9984" max="9985" width="0" style="2" hidden="1" customWidth="1"/>
    <col min="9986" max="9986" width="60.5703125" style="2" customWidth="1"/>
    <col min="9987" max="9987" width="17.7109375" style="2" customWidth="1"/>
    <col min="9988" max="9989" width="18.140625" style="2" customWidth="1"/>
    <col min="9990" max="9990" width="19.85546875" style="2" customWidth="1"/>
    <col min="9991" max="9991" width="24.140625" style="2" customWidth="1"/>
    <col min="9992" max="9992" width="24" style="2" customWidth="1"/>
    <col min="9993" max="9993" width="16.5703125" style="2" customWidth="1"/>
    <col min="9994" max="9994" width="19.7109375" style="2" bestFit="1" customWidth="1"/>
    <col min="9995" max="9995" width="18.85546875" style="2" bestFit="1" customWidth="1"/>
    <col min="9996" max="9996" width="21.28515625" style="2" customWidth="1"/>
    <col min="9997" max="10238" width="11.5703125" style="2"/>
    <col min="10239" max="10239" width="8.42578125" style="2" customWidth="1"/>
    <col min="10240" max="10241" width="0" style="2" hidden="1" customWidth="1"/>
    <col min="10242" max="10242" width="60.5703125" style="2" customWidth="1"/>
    <col min="10243" max="10243" width="17.7109375" style="2" customWidth="1"/>
    <col min="10244" max="10245" width="18.140625" style="2" customWidth="1"/>
    <col min="10246" max="10246" width="19.85546875" style="2" customWidth="1"/>
    <col min="10247" max="10247" width="24.140625" style="2" customWidth="1"/>
    <col min="10248" max="10248" width="24" style="2" customWidth="1"/>
    <col min="10249" max="10249" width="16.5703125" style="2" customWidth="1"/>
    <col min="10250" max="10250" width="19.7109375" style="2" bestFit="1" customWidth="1"/>
    <col min="10251" max="10251" width="18.85546875" style="2" bestFit="1" customWidth="1"/>
    <col min="10252" max="10252" width="21.28515625" style="2" customWidth="1"/>
    <col min="10253" max="10494" width="11.5703125" style="2"/>
    <col min="10495" max="10495" width="8.42578125" style="2" customWidth="1"/>
    <col min="10496" max="10497" width="0" style="2" hidden="1" customWidth="1"/>
    <col min="10498" max="10498" width="60.5703125" style="2" customWidth="1"/>
    <col min="10499" max="10499" width="17.7109375" style="2" customWidth="1"/>
    <col min="10500" max="10501" width="18.140625" style="2" customWidth="1"/>
    <col min="10502" max="10502" width="19.85546875" style="2" customWidth="1"/>
    <col min="10503" max="10503" width="24.140625" style="2" customWidth="1"/>
    <col min="10504" max="10504" width="24" style="2" customWidth="1"/>
    <col min="10505" max="10505" width="16.5703125" style="2" customWidth="1"/>
    <col min="10506" max="10506" width="19.7109375" style="2" bestFit="1" customWidth="1"/>
    <col min="10507" max="10507" width="18.85546875" style="2" bestFit="1" customWidth="1"/>
    <col min="10508" max="10508" width="21.28515625" style="2" customWidth="1"/>
    <col min="10509" max="10750" width="11.5703125" style="2"/>
    <col min="10751" max="10751" width="8.42578125" style="2" customWidth="1"/>
    <col min="10752" max="10753" width="0" style="2" hidden="1" customWidth="1"/>
    <col min="10754" max="10754" width="60.5703125" style="2" customWidth="1"/>
    <col min="10755" max="10755" width="17.7109375" style="2" customWidth="1"/>
    <col min="10756" max="10757" width="18.140625" style="2" customWidth="1"/>
    <col min="10758" max="10758" width="19.85546875" style="2" customWidth="1"/>
    <col min="10759" max="10759" width="24.140625" style="2" customWidth="1"/>
    <col min="10760" max="10760" width="24" style="2" customWidth="1"/>
    <col min="10761" max="10761" width="16.5703125" style="2" customWidth="1"/>
    <col min="10762" max="10762" width="19.7109375" style="2" bestFit="1" customWidth="1"/>
    <col min="10763" max="10763" width="18.85546875" style="2" bestFit="1" customWidth="1"/>
    <col min="10764" max="10764" width="21.28515625" style="2" customWidth="1"/>
    <col min="10765" max="11006" width="11.5703125" style="2"/>
    <col min="11007" max="11007" width="8.42578125" style="2" customWidth="1"/>
    <col min="11008" max="11009" width="0" style="2" hidden="1" customWidth="1"/>
    <col min="11010" max="11010" width="60.5703125" style="2" customWidth="1"/>
    <col min="11011" max="11011" width="17.7109375" style="2" customWidth="1"/>
    <col min="11012" max="11013" width="18.140625" style="2" customWidth="1"/>
    <col min="11014" max="11014" width="19.85546875" style="2" customWidth="1"/>
    <col min="11015" max="11015" width="24.140625" style="2" customWidth="1"/>
    <col min="11016" max="11016" width="24" style="2" customWidth="1"/>
    <col min="11017" max="11017" width="16.5703125" style="2" customWidth="1"/>
    <col min="11018" max="11018" width="19.7109375" style="2" bestFit="1" customWidth="1"/>
    <col min="11019" max="11019" width="18.85546875" style="2" bestFit="1" customWidth="1"/>
    <col min="11020" max="11020" width="21.28515625" style="2" customWidth="1"/>
    <col min="11021" max="11262" width="11.5703125" style="2"/>
    <col min="11263" max="11263" width="8.42578125" style="2" customWidth="1"/>
    <col min="11264" max="11265" width="0" style="2" hidden="1" customWidth="1"/>
    <col min="11266" max="11266" width="60.5703125" style="2" customWidth="1"/>
    <col min="11267" max="11267" width="17.7109375" style="2" customWidth="1"/>
    <col min="11268" max="11269" width="18.140625" style="2" customWidth="1"/>
    <col min="11270" max="11270" width="19.85546875" style="2" customWidth="1"/>
    <col min="11271" max="11271" width="24.140625" style="2" customWidth="1"/>
    <col min="11272" max="11272" width="24" style="2" customWidth="1"/>
    <col min="11273" max="11273" width="16.5703125" style="2" customWidth="1"/>
    <col min="11274" max="11274" width="19.7109375" style="2" bestFit="1" customWidth="1"/>
    <col min="11275" max="11275" width="18.85546875" style="2" bestFit="1" customWidth="1"/>
    <col min="11276" max="11276" width="21.28515625" style="2" customWidth="1"/>
    <col min="11277" max="11518" width="11.5703125" style="2"/>
    <col min="11519" max="11519" width="8.42578125" style="2" customWidth="1"/>
    <col min="11520" max="11521" width="0" style="2" hidden="1" customWidth="1"/>
    <col min="11522" max="11522" width="60.5703125" style="2" customWidth="1"/>
    <col min="11523" max="11523" width="17.7109375" style="2" customWidth="1"/>
    <col min="11524" max="11525" width="18.140625" style="2" customWidth="1"/>
    <col min="11526" max="11526" width="19.85546875" style="2" customWidth="1"/>
    <col min="11527" max="11527" width="24.140625" style="2" customWidth="1"/>
    <col min="11528" max="11528" width="24" style="2" customWidth="1"/>
    <col min="11529" max="11529" width="16.5703125" style="2" customWidth="1"/>
    <col min="11530" max="11530" width="19.7109375" style="2" bestFit="1" customWidth="1"/>
    <col min="11531" max="11531" width="18.85546875" style="2" bestFit="1" customWidth="1"/>
    <col min="11532" max="11532" width="21.28515625" style="2" customWidth="1"/>
    <col min="11533" max="11774" width="11.5703125" style="2"/>
    <col min="11775" max="11775" width="8.42578125" style="2" customWidth="1"/>
    <col min="11776" max="11777" width="0" style="2" hidden="1" customWidth="1"/>
    <col min="11778" max="11778" width="60.5703125" style="2" customWidth="1"/>
    <col min="11779" max="11779" width="17.7109375" style="2" customWidth="1"/>
    <col min="11780" max="11781" width="18.140625" style="2" customWidth="1"/>
    <col min="11782" max="11782" width="19.85546875" style="2" customWidth="1"/>
    <col min="11783" max="11783" width="24.140625" style="2" customWidth="1"/>
    <col min="11784" max="11784" width="24" style="2" customWidth="1"/>
    <col min="11785" max="11785" width="16.5703125" style="2" customWidth="1"/>
    <col min="11786" max="11786" width="19.7109375" style="2" bestFit="1" customWidth="1"/>
    <col min="11787" max="11787" width="18.85546875" style="2" bestFit="1" customWidth="1"/>
    <col min="11788" max="11788" width="21.28515625" style="2" customWidth="1"/>
    <col min="11789" max="12030" width="11.5703125" style="2"/>
    <col min="12031" max="12031" width="8.42578125" style="2" customWidth="1"/>
    <col min="12032" max="12033" width="0" style="2" hidden="1" customWidth="1"/>
    <col min="12034" max="12034" width="60.5703125" style="2" customWidth="1"/>
    <col min="12035" max="12035" width="17.7109375" style="2" customWidth="1"/>
    <col min="12036" max="12037" width="18.140625" style="2" customWidth="1"/>
    <col min="12038" max="12038" width="19.85546875" style="2" customWidth="1"/>
    <col min="12039" max="12039" width="24.140625" style="2" customWidth="1"/>
    <col min="12040" max="12040" width="24" style="2" customWidth="1"/>
    <col min="12041" max="12041" width="16.5703125" style="2" customWidth="1"/>
    <col min="12042" max="12042" width="19.7109375" style="2" bestFit="1" customWidth="1"/>
    <col min="12043" max="12043" width="18.85546875" style="2" bestFit="1" customWidth="1"/>
    <col min="12044" max="12044" width="21.28515625" style="2" customWidth="1"/>
    <col min="12045" max="12286" width="11.5703125" style="2"/>
    <col min="12287" max="12287" width="8.42578125" style="2" customWidth="1"/>
    <col min="12288" max="12289" width="0" style="2" hidden="1" customWidth="1"/>
    <col min="12290" max="12290" width="60.5703125" style="2" customWidth="1"/>
    <col min="12291" max="12291" width="17.7109375" style="2" customWidth="1"/>
    <col min="12292" max="12293" width="18.140625" style="2" customWidth="1"/>
    <col min="12294" max="12294" width="19.85546875" style="2" customWidth="1"/>
    <col min="12295" max="12295" width="24.140625" style="2" customWidth="1"/>
    <col min="12296" max="12296" width="24" style="2" customWidth="1"/>
    <col min="12297" max="12297" width="16.5703125" style="2" customWidth="1"/>
    <col min="12298" max="12298" width="19.7109375" style="2" bestFit="1" customWidth="1"/>
    <col min="12299" max="12299" width="18.85546875" style="2" bestFit="1" customWidth="1"/>
    <col min="12300" max="12300" width="21.28515625" style="2" customWidth="1"/>
    <col min="12301" max="12542" width="11.5703125" style="2"/>
    <col min="12543" max="12543" width="8.42578125" style="2" customWidth="1"/>
    <col min="12544" max="12545" width="0" style="2" hidden="1" customWidth="1"/>
    <col min="12546" max="12546" width="60.5703125" style="2" customWidth="1"/>
    <col min="12547" max="12547" width="17.7109375" style="2" customWidth="1"/>
    <col min="12548" max="12549" width="18.140625" style="2" customWidth="1"/>
    <col min="12550" max="12550" width="19.85546875" style="2" customWidth="1"/>
    <col min="12551" max="12551" width="24.140625" style="2" customWidth="1"/>
    <col min="12552" max="12552" width="24" style="2" customWidth="1"/>
    <col min="12553" max="12553" width="16.5703125" style="2" customWidth="1"/>
    <col min="12554" max="12554" width="19.7109375" style="2" bestFit="1" customWidth="1"/>
    <col min="12555" max="12555" width="18.85546875" style="2" bestFit="1" customWidth="1"/>
    <col min="12556" max="12556" width="21.28515625" style="2" customWidth="1"/>
    <col min="12557" max="12798" width="11.5703125" style="2"/>
    <col min="12799" max="12799" width="8.42578125" style="2" customWidth="1"/>
    <col min="12800" max="12801" width="0" style="2" hidden="1" customWidth="1"/>
    <col min="12802" max="12802" width="60.5703125" style="2" customWidth="1"/>
    <col min="12803" max="12803" width="17.7109375" style="2" customWidth="1"/>
    <col min="12804" max="12805" width="18.140625" style="2" customWidth="1"/>
    <col min="12806" max="12806" width="19.85546875" style="2" customWidth="1"/>
    <col min="12807" max="12807" width="24.140625" style="2" customWidth="1"/>
    <col min="12808" max="12808" width="24" style="2" customWidth="1"/>
    <col min="12809" max="12809" width="16.5703125" style="2" customWidth="1"/>
    <col min="12810" max="12810" width="19.7109375" style="2" bestFit="1" customWidth="1"/>
    <col min="12811" max="12811" width="18.85546875" style="2" bestFit="1" customWidth="1"/>
    <col min="12812" max="12812" width="21.28515625" style="2" customWidth="1"/>
    <col min="12813" max="13054" width="11.5703125" style="2"/>
    <col min="13055" max="13055" width="8.42578125" style="2" customWidth="1"/>
    <col min="13056" max="13057" width="0" style="2" hidden="1" customWidth="1"/>
    <col min="13058" max="13058" width="60.5703125" style="2" customWidth="1"/>
    <col min="13059" max="13059" width="17.7109375" style="2" customWidth="1"/>
    <col min="13060" max="13061" width="18.140625" style="2" customWidth="1"/>
    <col min="13062" max="13062" width="19.85546875" style="2" customWidth="1"/>
    <col min="13063" max="13063" width="24.140625" style="2" customWidth="1"/>
    <col min="13064" max="13064" width="24" style="2" customWidth="1"/>
    <col min="13065" max="13065" width="16.5703125" style="2" customWidth="1"/>
    <col min="13066" max="13066" width="19.7109375" style="2" bestFit="1" customWidth="1"/>
    <col min="13067" max="13067" width="18.85546875" style="2" bestFit="1" customWidth="1"/>
    <col min="13068" max="13068" width="21.28515625" style="2" customWidth="1"/>
    <col min="13069" max="13310" width="11.5703125" style="2"/>
    <col min="13311" max="13311" width="8.42578125" style="2" customWidth="1"/>
    <col min="13312" max="13313" width="0" style="2" hidden="1" customWidth="1"/>
    <col min="13314" max="13314" width="60.5703125" style="2" customWidth="1"/>
    <col min="13315" max="13315" width="17.7109375" style="2" customWidth="1"/>
    <col min="13316" max="13317" width="18.140625" style="2" customWidth="1"/>
    <col min="13318" max="13318" width="19.85546875" style="2" customWidth="1"/>
    <col min="13319" max="13319" width="24.140625" style="2" customWidth="1"/>
    <col min="13320" max="13320" width="24" style="2" customWidth="1"/>
    <col min="13321" max="13321" width="16.5703125" style="2" customWidth="1"/>
    <col min="13322" max="13322" width="19.7109375" style="2" bestFit="1" customWidth="1"/>
    <col min="13323" max="13323" width="18.85546875" style="2" bestFit="1" customWidth="1"/>
    <col min="13324" max="13324" width="21.28515625" style="2" customWidth="1"/>
    <col min="13325" max="13566" width="11.5703125" style="2"/>
    <col min="13567" max="13567" width="8.42578125" style="2" customWidth="1"/>
    <col min="13568" max="13569" width="0" style="2" hidden="1" customWidth="1"/>
    <col min="13570" max="13570" width="60.5703125" style="2" customWidth="1"/>
    <col min="13571" max="13571" width="17.7109375" style="2" customWidth="1"/>
    <col min="13572" max="13573" width="18.140625" style="2" customWidth="1"/>
    <col min="13574" max="13574" width="19.85546875" style="2" customWidth="1"/>
    <col min="13575" max="13575" width="24.140625" style="2" customWidth="1"/>
    <col min="13576" max="13576" width="24" style="2" customWidth="1"/>
    <col min="13577" max="13577" width="16.5703125" style="2" customWidth="1"/>
    <col min="13578" max="13578" width="19.7109375" style="2" bestFit="1" customWidth="1"/>
    <col min="13579" max="13579" width="18.85546875" style="2" bestFit="1" customWidth="1"/>
    <col min="13580" max="13580" width="21.28515625" style="2" customWidth="1"/>
    <col min="13581" max="13822" width="11.5703125" style="2"/>
    <col min="13823" max="13823" width="8.42578125" style="2" customWidth="1"/>
    <col min="13824" max="13825" width="0" style="2" hidden="1" customWidth="1"/>
    <col min="13826" max="13826" width="60.5703125" style="2" customWidth="1"/>
    <col min="13827" max="13827" width="17.7109375" style="2" customWidth="1"/>
    <col min="13828" max="13829" width="18.140625" style="2" customWidth="1"/>
    <col min="13830" max="13830" width="19.85546875" style="2" customWidth="1"/>
    <col min="13831" max="13831" width="24.140625" style="2" customWidth="1"/>
    <col min="13832" max="13832" width="24" style="2" customWidth="1"/>
    <col min="13833" max="13833" width="16.5703125" style="2" customWidth="1"/>
    <col min="13834" max="13834" width="19.7109375" style="2" bestFit="1" customWidth="1"/>
    <col min="13835" max="13835" width="18.85546875" style="2" bestFit="1" customWidth="1"/>
    <col min="13836" max="13836" width="21.28515625" style="2" customWidth="1"/>
    <col min="13837" max="14078" width="11.5703125" style="2"/>
    <col min="14079" max="14079" width="8.42578125" style="2" customWidth="1"/>
    <col min="14080" max="14081" width="0" style="2" hidden="1" customWidth="1"/>
    <col min="14082" max="14082" width="60.5703125" style="2" customWidth="1"/>
    <col min="14083" max="14083" width="17.7109375" style="2" customWidth="1"/>
    <col min="14084" max="14085" width="18.140625" style="2" customWidth="1"/>
    <col min="14086" max="14086" width="19.85546875" style="2" customWidth="1"/>
    <col min="14087" max="14087" width="24.140625" style="2" customWidth="1"/>
    <col min="14088" max="14088" width="24" style="2" customWidth="1"/>
    <col min="14089" max="14089" width="16.5703125" style="2" customWidth="1"/>
    <col min="14090" max="14090" width="19.7109375" style="2" bestFit="1" customWidth="1"/>
    <col min="14091" max="14091" width="18.85546875" style="2" bestFit="1" customWidth="1"/>
    <col min="14092" max="14092" width="21.28515625" style="2" customWidth="1"/>
    <col min="14093" max="14334" width="11.5703125" style="2"/>
    <col min="14335" max="14335" width="8.42578125" style="2" customWidth="1"/>
    <col min="14336" max="14337" width="0" style="2" hidden="1" customWidth="1"/>
    <col min="14338" max="14338" width="60.5703125" style="2" customWidth="1"/>
    <col min="14339" max="14339" width="17.7109375" style="2" customWidth="1"/>
    <col min="14340" max="14341" width="18.140625" style="2" customWidth="1"/>
    <col min="14342" max="14342" width="19.85546875" style="2" customWidth="1"/>
    <col min="14343" max="14343" width="24.140625" style="2" customWidth="1"/>
    <col min="14344" max="14344" width="24" style="2" customWidth="1"/>
    <col min="14345" max="14345" width="16.5703125" style="2" customWidth="1"/>
    <col min="14346" max="14346" width="19.7109375" style="2" bestFit="1" customWidth="1"/>
    <col min="14347" max="14347" width="18.85546875" style="2" bestFit="1" customWidth="1"/>
    <col min="14348" max="14348" width="21.28515625" style="2" customWidth="1"/>
    <col min="14349" max="14590" width="11.5703125" style="2"/>
    <col min="14591" max="14591" width="8.42578125" style="2" customWidth="1"/>
    <col min="14592" max="14593" width="0" style="2" hidden="1" customWidth="1"/>
    <col min="14594" max="14594" width="60.5703125" style="2" customWidth="1"/>
    <col min="14595" max="14595" width="17.7109375" style="2" customWidth="1"/>
    <col min="14596" max="14597" width="18.140625" style="2" customWidth="1"/>
    <col min="14598" max="14598" width="19.85546875" style="2" customWidth="1"/>
    <col min="14599" max="14599" width="24.140625" style="2" customWidth="1"/>
    <col min="14600" max="14600" width="24" style="2" customWidth="1"/>
    <col min="14601" max="14601" width="16.5703125" style="2" customWidth="1"/>
    <col min="14602" max="14602" width="19.7109375" style="2" bestFit="1" customWidth="1"/>
    <col min="14603" max="14603" width="18.85546875" style="2" bestFit="1" customWidth="1"/>
    <col min="14604" max="14604" width="21.28515625" style="2" customWidth="1"/>
    <col min="14605" max="14846" width="11.5703125" style="2"/>
    <col min="14847" max="14847" width="8.42578125" style="2" customWidth="1"/>
    <col min="14848" max="14849" width="0" style="2" hidden="1" customWidth="1"/>
    <col min="14850" max="14850" width="60.5703125" style="2" customWidth="1"/>
    <col min="14851" max="14851" width="17.7109375" style="2" customWidth="1"/>
    <col min="14852" max="14853" width="18.140625" style="2" customWidth="1"/>
    <col min="14854" max="14854" width="19.85546875" style="2" customWidth="1"/>
    <col min="14855" max="14855" width="24.140625" style="2" customWidth="1"/>
    <col min="14856" max="14856" width="24" style="2" customWidth="1"/>
    <col min="14857" max="14857" width="16.5703125" style="2" customWidth="1"/>
    <col min="14858" max="14858" width="19.7109375" style="2" bestFit="1" customWidth="1"/>
    <col min="14859" max="14859" width="18.85546875" style="2" bestFit="1" customWidth="1"/>
    <col min="14860" max="14860" width="21.28515625" style="2" customWidth="1"/>
    <col min="14861" max="15102" width="11.5703125" style="2"/>
    <col min="15103" max="15103" width="8.42578125" style="2" customWidth="1"/>
    <col min="15104" max="15105" width="0" style="2" hidden="1" customWidth="1"/>
    <col min="15106" max="15106" width="60.5703125" style="2" customWidth="1"/>
    <col min="15107" max="15107" width="17.7109375" style="2" customWidth="1"/>
    <col min="15108" max="15109" width="18.140625" style="2" customWidth="1"/>
    <col min="15110" max="15110" width="19.85546875" style="2" customWidth="1"/>
    <col min="15111" max="15111" width="24.140625" style="2" customWidth="1"/>
    <col min="15112" max="15112" width="24" style="2" customWidth="1"/>
    <col min="15113" max="15113" width="16.5703125" style="2" customWidth="1"/>
    <col min="15114" max="15114" width="19.7109375" style="2" bestFit="1" customWidth="1"/>
    <col min="15115" max="15115" width="18.85546875" style="2" bestFit="1" customWidth="1"/>
    <col min="15116" max="15116" width="21.28515625" style="2" customWidth="1"/>
    <col min="15117" max="15358" width="11.5703125" style="2"/>
    <col min="15359" max="15359" width="8.42578125" style="2" customWidth="1"/>
    <col min="15360" max="15361" width="0" style="2" hidden="1" customWidth="1"/>
    <col min="15362" max="15362" width="60.5703125" style="2" customWidth="1"/>
    <col min="15363" max="15363" width="17.7109375" style="2" customWidth="1"/>
    <col min="15364" max="15365" width="18.140625" style="2" customWidth="1"/>
    <col min="15366" max="15366" width="19.85546875" style="2" customWidth="1"/>
    <col min="15367" max="15367" width="24.140625" style="2" customWidth="1"/>
    <col min="15368" max="15368" width="24" style="2" customWidth="1"/>
    <col min="15369" max="15369" width="16.5703125" style="2" customWidth="1"/>
    <col min="15370" max="15370" width="19.7109375" style="2" bestFit="1" customWidth="1"/>
    <col min="15371" max="15371" width="18.85546875" style="2" bestFit="1" customWidth="1"/>
    <col min="15372" max="15372" width="21.28515625" style="2" customWidth="1"/>
    <col min="15373" max="15614" width="11.5703125" style="2"/>
    <col min="15615" max="15615" width="8.42578125" style="2" customWidth="1"/>
    <col min="15616" max="15617" width="0" style="2" hidden="1" customWidth="1"/>
    <col min="15618" max="15618" width="60.5703125" style="2" customWidth="1"/>
    <col min="15619" max="15619" width="17.7109375" style="2" customWidth="1"/>
    <col min="15620" max="15621" width="18.140625" style="2" customWidth="1"/>
    <col min="15622" max="15622" width="19.85546875" style="2" customWidth="1"/>
    <col min="15623" max="15623" width="24.140625" style="2" customWidth="1"/>
    <col min="15624" max="15624" width="24" style="2" customWidth="1"/>
    <col min="15625" max="15625" width="16.5703125" style="2" customWidth="1"/>
    <col min="15626" max="15626" width="19.7109375" style="2" bestFit="1" customWidth="1"/>
    <col min="15627" max="15627" width="18.85546875" style="2" bestFit="1" customWidth="1"/>
    <col min="15628" max="15628" width="21.28515625" style="2" customWidth="1"/>
    <col min="15629" max="15870" width="11.5703125" style="2"/>
    <col min="15871" max="15871" width="8.42578125" style="2" customWidth="1"/>
    <col min="15872" max="15873" width="0" style="2" hidden="1" customWidth="1"/>
    <col min="15874" max="15874" width="60.5703125" style="2" customWidth="1"/>
    <col min="15875" max="15875" width="17.7109375" style="2" customWidth="1"/>
    <col min="15876" max="15877" width="18.140625" style="2" customWidth="1"/>
    <col min="15878" max="15878" width="19.85546875" style="2" customWidth="1"/>
    <col min="15879" max="15879" width="24.140625" style="2" customWidth="1"/>
    <col min="15880" max="15880" width="24" style="2" customWidth="1"/>
    <col min="15881" max="15881" width="16.5703125" style="2" customWidth="1"/>
    <col min="15882" max="15882" width="19.7109375" style="2" bestFit="1" customWidth="1"/>
    <col min="15883" max="15883" width="18.85546875" style="2" bestFit="1" customWidth="1"/>
    <col min="15884" max="15884" width="21.28515625" style="2" customWidth="1"/>
    <col min="15885" max="16126" width="11.5703125" style="2"/>
    <col min="16127" max="16127" width="8.42578125" style="2" customWidth="1"/>
    <col min="16128" max="16129" width="0" style="2" hidden="1" customWidth="1"/>
    <col min="16130" max="16130" width="60.5703125" style="2" customWidth="1"/>
    <col min="16131" max="16131" width="17.7109375" style="2" customWidth="1"/>
    <col min="16132" max="16133" width="18.140625" style="2" customWidth="1"/>
    <col min="16134" max="16134" width="19.85546875" style="2" customWidth="1"/>
    <col min="16135" max="16135" width="24.140625" style="2" customWidth="1"/>
    <col min="16136" max="16136" width="24" style="2" customWidth="1"/>
    <col min="16137" max="16137" width="16.5703125" style="2" customWidth="1"/>
    <col min="16138" max="16138" width="19.7109375" style="2" bestFit="1" customWidth="1"/>
    <col min="16139" max="16139" width="18.85546875" style="2" bestFit="1" customWidth="1"/>
    <col min="16140" max="16140" width="21.28515625" style="2" customWidth="1"/>
    <col min="16141" max="16381" width="11.5703125" style="2"/>
    <col min="16382" max="16384" width="11.42578125" style="2" customWidth="1"/>
  </cols>
  <sheetData>
    <row r="2" spans="1:12" ht="15.75" x14ac:dyDescent="0.25">
      <c r="B2" s="113" t="s">
        <v>0</v>
      </c>
      <c r="C2" s="113"/>
      <c r="D2" s="113"/>
      <c r="E2" s="113"/>
      <c r="F2" s="113"/>
      <c r="G2" s="113"/>
      <c r="H2" s="113"/>
      <c r="I2" s="113"/>
    </row>
    <row r="3" spans="1:12" x14ac:dyDescent="0.2">
      <c r="B3" s="114" t="s">
        <v>1</v>
      </c>
      <c r="C3" s="114"/>
      <c r="D3" s="114"/>
      <c r="E3" s="114"/>
      <c r="F3" s="114"/>
      <c r="G3" s="114"/>
      <c r="H3" s="114"/>
      <c r="I3" s="114"/>
    </row>
    <row r="4" spans="1:12" ht="6" customHeight="1" x14ac:dyDescent="0.2">
      <c r="B4" s="114"/>
      <c r="C4" s="114"/>
      <c r="D4" s="114"/>
      <c r="E4" s="114"/>
      <c r="F4" s="114"/>
      <c r="G4" s="114"/>
      <c r="H4" s="3"/>
    </row>
    <row r="5" spans="1:12" x14ac:dyDescent="0.2">
      <c r="B5" s="114" t="s">
        <v>2</v>
      </c>
      <c r="C5" s="114"/>
      <c r="D5" s="114"/>
      <c r="E5" s="114"/>
      <c r="F5" s="114"/>
      <c r="G5" s="114"/>
      <c r="H5" s="114"/>
      <c r="I5" s="114"/>
    </row>
    <row r="6" spans="1:12" x14ac:dyDescent="0.2">
      <c r="B6" s="4"/>
      <c r="C6" s="4"/>
      <c r="D6" s="5"/>
      <c r="E6" s="6"/>
      <c r="F6" s="6"/>
      <c r="G6" s="6"/>
      <c r="H6" s="7"/>
    </row>
    <row r="7" spans="1:12" x14ac:dyDescent="0.25">
      <c r="B7" s="115" t="s">
        <v>3</v>
      </c>
      <c r="C7" s="115"/>
      <c r="D7" s="115"/>
      <c r="E7" s="115"/>
      <c r="F7" s="115"/>
      <c r="G7" s="115"/>
      <c r="H7" s="115"/>
      <c r="I7" s="115"/>
    </row>
    <row r="8" spans="1:12" x14ac:dyDescent="0.25">
      <c r="B8" s="8"/>
      <c r="C8" s="8"/>
      <c r="D8" s="9"/>
      <c r="E8" s="8"/>
      <c r="F8" s="8"/>
      <c r="G8" s="10"/>
      <c r="H8" s="8"/>
      <c r="I8" s="8"/>
      <c r="J8" s="11"/>
    </row>
    <row r="9" spans="1:12" ht="51" x14ac:dyDescent="0.25">
      <c r="A9" s="12"/>
      <c r="B9" s="14" t="s">
        <v>4</v>
      </c>
      <c r="C9" s="15" t="s">
        <v>5</v>
      </c>
      <c r="D9" s="16" t="s">
        <v>6</v>
      </c>
      <c r="E9" s="15" t="s">
        <v>7</v>
      </c>
      <c r="F9" s="15" t="s">
        <v>8</v>
      </c>
      <c r="G9" s="17" t="s">
        <v>9</v>
      </c>
      <c r="H9" s="18" t="s">
        <v>10</v>
      </c>
      <c r="I9" s="19" t="s">
        <v>11</v>
      </c>
      <c r="J9" s="20"/>
      <c r="K9" s="20"/>
    </row>
    <row r="10" spans="1:12" x14ac:dyDescent="0.25">
      <c r="A10" s="21"/>
      <c r="B10" s="22" t="s">
        <v>12</v>
      </c>
      <c r="C10" s="23">
        <f t="shared" ref="C10:H10" si="0">C11+C348</f>
        <v>75914903948</v>
      </c>
      <c r="D10" s="23">
        <f t="shared" si="0"/>
        <v>2776633058.1999998</v>
      </c>
      <c r="E10" s="23">
        <f t="shared" si="0"/>
        <v>95176705.989999995</v>
      </c>
      <c r="F10" s="23">
        <f t="shared" si="0"/>
        <v>78786713712.190002</v>
      </c>
      <c r="G10" s="23">
        <f t="shared" si="0"/>
        <v>59963849776.889999</v>
      </c>
      <c r="H10" s="24">
        <f t="shared" si="0"/>
        <v>18822863935.299999</v>
      </c>
      <c r="I10" s="25">
        <f t="shared" ref="I10:I73" si="1">IF(G10=0,0,IF(F10=0,100,G10/F10*100))</f>
        <v>76.109088641442213</v>
      </c>
      <c r="J10" s="20"/>
      <c r="K10" s="20"/>
      <c r="L10" s="20"/>
    </row>
    <row r="11" spans="1:12" x14ac:dyDescent="0.25">
      <c r="A11" s="21"/>
      <c r="B11" s="22" t="s">
        <v>13</v>
      </c>
      <c r="C11" s="23">
        <f>C12+C43+C49+C301+C311+C346+C487+C499</f>
        <v>7970304878</v>
      </c>
      <c r="D11" s="23">
        <f>D12+D43+D49+D301+D311+D346+D487</f>
        <v>87744470.530000001</v>
      </c>
      <c r="E11" s="23">
        <f>E12+E43+E49+E301+E311+E346+E487</f>
        <v>562500</v>
      </c>
      <c r="F11" s="23">
        <f>F12+F43+F49+F301+F311+F346+F487+F499</f>
        <v>8058611848.5300007</v>
      </c>
      <c r="G11" s="23">
        <f>G12+G43+G49+G301+G311+G346+G487+G499</f>
        <v>5119647128.5100002</v>
      </c>
      <c r="H11" s="24">
        <f>H12+H43+H49+H301+H311+H346+H487+H499</f>
        <v>2938964720.02</v>
      </c>
      <c r="I11" s="26">
        <f t="shared" si="1"/>
        <v>63.530136762250102</v>
      </c>
      <c r="J11" s="20"/>
      <c r="K11" s="20"/>
      <c r="L11" s="20"/>
    </row>
    <row r="12" spans="1:12" x14ac:dyDescent="0.25">
      <c r="A12" s="21"/>
      <c r="B12" s="22" t="s">
        <v>14</v>
      </c>
      <c r="C12" s="23">
        <f t="shared" ref="C12:H12" si="2">C13+C15+C19+C22+C25+C39</f>
        <v>1583986418</v>
      </c>
      <c r="D12" s="23">
        <f t="shared" si="2"/>
        <v>0</v>
      </c>
      <c r="E12" s="23">
        <f t="shared" si="2"/>
        <v>0</v>
      </c>
      <c r="F12" s="23">
        <f t="shared" si="2"/>
        <v>1583986418</v>
      </c>
      <c r="G12" s="23">
        <f t="shared" si="2"/>
        <v>1510862793.0100002</v>
      </c>
      <c r="H12" s="27">
        <f t="shared" si="2"/>
        <v>73123624.99000001</v>
      </c>
      <c r="I12" s="26">
        <f t="shared" si="1"/>
        <v>95.38356994990346</v>
      </c>
      <c r="J12" s="20"/>
      <c r="K12" s="20"/>
      <c r="L12" s="20"/>
    </row>
    <row r="13" spans="1:12" x14ac:dyDescent="0.25">
      <c r="A13" s="21"/>
      <c r="B13" s="22" t="s">
        <v>15</v>
      </c>
      <c r="C13" s="23">
        <f>C14</f>
        <v>6384496</v>
      </c>
      <c r="D13" s="28">
        <f t="shared" ref="D13:H13" si="3">D14</f>
        <v>0</v>
      </c>
      <c r="E13" s="23">
        <f t="shared" si="3"/>
        <v>0</v>
      </c>
      <c r="F13" s="23">
        <f t="shared" si="3"/>
        <v>6384496</v>
      </c>
      <c r="G13" s="29">
        <f t="shared" si="3"/>
        <v>2566093.96</v>
      </c>
      <c r="H13" s="27">
        <f t="shared" si="3"/>
        <v>3818402.04</v>
      </c>
      <c r="I13" s="26">
        <f t="shared" si="1"/>
        <v>40.192584661342103</v>
      </c>
      <c r="J13" s="20"/>
      <c r="K13" s="20"/>
    </row>
    <row r="14" spans="1:12" x14ac:dyDescent="0.25">
      <c r="A14" s="21"/>
      <c r="B14" s="30" t="s">
        <v>16</v>
      </c>
      <c r="C14" s="31">
        <f>[1]Redondeadas!$J$8</f>
        <v>6384496</v>
      </c>
      <c r="D14" s="32">
        <v>0</v>
      </c>
      <c r="E14" s="32">
        <v>0</v>
      </c>
      <c r="F14" s="31">
        <f t="shared" ref="F14:G102" si="4">C14+D14+E14</f>
        <v>6384496</v>
      </c>
      <c r="G14" s="33">
        <f>'[2]analit dev'!F14</f>
        <v>2566093.96</v>
      </c>
      <c r="H14" s="34">
        <f t="shared" ref="H14:H103" si="5">F14-G14</f>
        <v>3818402.04</v>
      </c>
      <c r="I14" s="35">
        <f t="shared" si="1"/>
        <v>40.192584661342103</v>
      </c>
      <c r="J14" s="20"/>
      <c r="K14" s="20"/>
    </row>
    <row r="15" spans="1:12" x14ac:dyDescent="0.25">
      <c r="A15" s="21"/>
      <c r="B15" s="22" t="s">
        <v>17</v>
      </c>
      <c r="C15" s="23">
        <f>SUM(C16:C18)</f>
        <v>69762139</v>
      </c>
      <c r="D15" s="23">
        <f t="shared" ref="D15:H15" si="6">SUM(D16:D18)</f>
        <v>0</v>
      </c>
      <c r="E15" s="23">
        <f t="shared" si="6"/>
        <v>0</v>
      </c>
      <c r="F15" s="23">
        <f t="shared" si="6"/>
        <v>69762139</v>
      </c>
      <c r="G15" s="23">
        <f t="shared" si="6"/>
        <v>44100823.68</v>
      </c>
      <c r="H15" s="24">
        <f t="shared" si="6"/>
        <v>25661315.32</v>
      </c>
      <c r="I15" s="26">
        <f t="shared" si="1"/>
        <v>63.215985507554464</v>
      </c>
      <c r="J15" s="20"/>
      <c r="K15" s="20"/>
    </row>
    <row r="16" spans="1:12" x14ac:dyDescent="0.25">
      <c r="A16" s="21"/>
      <c r="B16" s="30" t="s">
        <v>18</v>
      </c>
      <c r="C16" s="31">
        <f>[1]Redondeadas!$J$10</f>
        <v>42671542</v>
      </c>
      <c r="D16" s="32">
        <v>0</v>
      </c>
      <c r="E16" s="32">
        <v>0</v>
      </c>
      <c r="F16" s="31">
        <f t="shared" si="4"/>
        <v>42671542</v>
      </c>
      <c r="G16" s="33">
        <f>'[2]analit dev'!F16</f>
        <v>31602035.550000001</v>
      </c>
      <c r="H16" s="34">
        <f t="shared" si="5"/>
        <v>11069506.449999999</v>
      </c>
      <c r="I16" s="35">
        <f t="shared" si="1"/>
        <v>74.058808444278853</v>
      </c>
      <c r="J16" s="20"/>
      <c r="K16" s="20"/>
    </row>
    <row r="17" spans="1:11" x14ac:dyDescent="0.25">
      <c r="A17" s="21"/>
      <c r="B17" s="30" t="s">
        <v>19</v>
      </c>
      <c r="C17" s="31">
        <f>[1]Redondeadas!$J$11</f>
        <v>27090597</v>
      </c>
      <c r="D17" s="32">
        <v>0</v>
      </c>
      <c r="E17" s="32">
        <v>0</v>
      </c>
      <c r="F17" s="31">
        <f t="shared" si="4"/>
        <v>27090597</v>
      </c>
      <c r="G17" s="33">
        <f>'[2]analit dev'!F17</f>
        <v>12322065.92</v>
      </c>
      <c r="H17" s="34">
        <f t="shared" si="5"/>
        <v>14768531.08</v>
      </c>
      <c r="I17" s="35">
        <f t="shared" si="1"/>
        <v>45.484659935696506</v>
      </c>
      <c r="J17" s="20"/>
      <c r="K17" s="20"/>
    </row>
    <row r="18" spans="1:11" x14ac:dyDescent="0.25">
      <c r="A18" s="21"/>
      <c r="B18" s="30" t="s">
        <v>20</v>
      </c>
      <c r="C18" s="32">
        <v>0</v>
      </c>
      <c r="D18" s="32">
        <v>0</v>
      </c>
      <c r="E18" s="32">
        <v>0</v>
      </c>
      <c r="F18" s="32">
        <v>0</v>
      </c>
      <c r="G18" s="33">
        <f>'[2]analit dev'!F18</f>
        <v>176722.21</v>
      </c>
      <c r="H18" s="36">
        <f t="shared" si="5"/>
        <v>-176722.21</v>
      </c>
      <c r="I18" s="35">
        <f t="shared" si="1"/>
        <v>100</v>
      </c>
      <c r="J18" s="20"/>
      <c r="K18" s="20"/>
    </row>
    <row r="19" spans="1:11" x14ac:dyDescent="0.25">
      <c r="A19" s="21"/>
      <c r="B19" s="22" t="s">
        <v>21</v>
      </c>
      <c r="C19" s="23">
        <f>SUM(C20:C21)</f>
        <v>1436339783</v>
      </c>
      <c r="D19" s="23">
        <f t="shared" ref="D19:H19" si="7">SUM(D20:D21)</f>
        <v>0</v>
      </c>
      <c r="E19" s="23">
        <f t="shared" si="7"/>
        <v>0</v>
      </c>
      <c r="F19" s="23">
        <f t="shared" si="7"/>
        <v>1436339783</v>
      </c>
      <c r="G19" s="23">
        <f t="shared" si="7"/>
        <v>1418811901.98</v>
      </c>
      <c r="H19" s="24">
        <f t="shared" si="7"/>
        <v>17527881.020000011</v>
      </c>
      <c r="I19" s="26">
        <f t="shared" si="1"/>
        <v>98.779684220443258</v>
      </c>
      <c r="J19" s="20"/>
      <c r="K19" s="20"/>
    </row>
    <row r="20" spans="1:11" ht="38.25" x14ac:dyDescent="0.25">
      <c r="A20" s="21"/>
      <c r="B20" s="37" t="s">
        <v>22</v>
      </c>
      <c r="C20" s="31">
        <f>[1]Redondeadas!$J$13</f>
        <v>1436339783</v>
      </c>
      <c r="D20" s="32">
        <v>0</v>
      </c>
      <c r="E20" s="32">
        <v>0</v>
      </c>
      <c r="F20" s="31">
        <f t="shared" si="4"/>
        <v>1436339783</v>
      </c>
      <c r="G20" s="33">
        <f>'[2]analit dev'!F20</f>
        <v>1410276637.01</v>
      </c>
      <c r="H20" s="36">
        <f t="shared" si="5"/>
        <v>26063145.99000001</v>
      </c>
      <c r="I20" s="35">
        <f t="shared" si="1"/>
        <v>98.185447044043897</v>
      </c>
      <c r="J20" s="20"/>
      <c r="K20" s="20"/>
    </row>
    <row r="21" spans="1:11" ht="25.5" x14ac:dyDescent="0.25">
      <c r="A21" s="21"/>
      <c r="B21" s="37" t="s">
        <v>23</v>
      </c>
      <c r="C21" s="32">
        <v>0</v>
      </c>
      <c r="D21" s="32">
        <v>0</v>
      </c>
      <c r="E21" s="32">
        <v>0</v>
      </c>
      <c r="F21" s="32">
        <v>0</v>
      </c>
      <c r="G21" s="33">
        <f>'[2]analit dev'!F21</f>
        <v>8535264.9700000007</v>
      </c>
      <c r="H21" s="36">
        <f t="shared" si="5"/>
        <v>-8535264.9700000007</v>
      </c>
      <c r="I21" s="35">
        <f t="shared" si="1"/>
        <v>100</v>
      </c>
      <c r="J21" s="20"/>
      <c r="K21" s="20"/>
    </row>
    <row r="22" spans="1:11" x14ac:dyDescent="0.25">
      <c r="A22" s="21"/>
      <c r="B22" s="22" t="s">
        <v>24</v>
      </c>
      <c r="C22" s="29">
        <f t="shared" ref="C22:F22" si="8">SUM(C23:C24)</f>
        <v>50000000</v>
      </c>
      <c r="D22" s="23">
        <f t="shared" si="8"/>
        <v>0</v>
      </c>
      <c r="E22" s="23">
        <f t="shared" si="8"/>
        <v>0</v>
      </c>
      <c r="F22" s="29">
        <f t="shared" si="8"/>
        <v>50000000</v>
      </c>
      <c r="G22" s="29">
        <f>SUM(G23:G24)</f>
        <v>104549.87999999999</v>
      </c>
      <c r="H22" s="27">
        <f>SUM(H23:H24)</f>
        <v>49895450.119999997</v>
      </c>
      <c r="I22" s="25">
        <f t="shared" si="1"/>
        <v>0.20909975999999997</v>
      </c>
      <c r="J22" s="20"/>
      <c r="K22" s="20"/>
    </row>
    <row r="23" spans="1:11" ht="27.75" customHeight="1" x14ac:dyDescent="0.25">
      <c r="A23" s="21"/>
      <c r="B23" s="38" t="s">
        <v>25</v>
      </c>
      <c r="C23" s="31">
        <f>[1]Redondeadas!$J$15</f>
        <v>50000000</v>
      </c>
      <c r="D23" s="32">
        <v>0</v>
      </c>
      <c r="E23" s="32">
        <v>0</v>
      </c>
      <c r="F23" s="31">
        <f t="shared" si="4"/>
        <v>50000000</v>
      </c>
      <c r="G23" s="33">
        <f>'[2]analit dev'!F23</f>
        <v>100415.43</v>
      </c>
      <c r="H23" s="36">
        <f t="shared" si="5"/>
        <v>49899584.57</v>
      </c>
      <c r="I23" s="39">
        <f t="shared" si="1"/>
        <v>0.20083085999999997</v>
      </c>
      <c r="J23" s="20"/>
      <c r="K23" s="20"/>
    </row>
    <row r="24" spans="1:11" ht="27.75" customHeight="1" x14ac:dyDescent="0.25">
      <c r="A24" s="21"/>
      <c r="B24" s="38" t="s">
        <v>26</v>
      </c>
      <c r="C24" s="32">
        <v>0</v>
      </c>
      <c r="D24" s="32">
        <v>0</v>
      </c>
      <c r="E24" s="32">
        <v>0</v>
      </c>
      <c r="F24" s="32">
        <v>0</v>
      </c>
      <c r="G24" s="33">
        <f>'[2]analit dev'!F24</f>
        <v>4134.45</v>
      </c>
      <c r="H24" s="36">
        <f t="shared" si="5"/>
        <v>-4134.45</v>
      </c>
      <c r="I24" s="39">
        <f t="shared" si="1"/>
        <v>100</v>
      </c>
      <c r="J24" s="20"/>
      <c r="K24" s="20"/>
    </row>
    <row r="25" spans="1:11" x14ac:dyDescent="0.25">
      <c r="A25" s="21"/>
      <c r="B25" s="22" t="s">
        <v>27</v>
      </c>
      <c r="C25" s="23">
        <f>C26+C30+C32+C36</f>
        <v>21500000</v>
      </c>
      <c r="D25" s="23">
        <f t="shared" ref="D25:H25" si="9">D26+D30+D32+D36</f>
        <v>0</v>
      </c>
      <c r="E25" s="23">
        <f t="shared" si="9"/>
        <v>0</v>
      </c>
      <c r="F25" s="23">
        <f t="shared" si="9"/>
        <v>21500000</v>
      </c>
      <c r="G25" s="23">
        <f t="shared" si="9"/>
        <v>45191359.159999996</v>
      </c>
      <c r="H25" s="40">
        <f t="shared" si="9"/>
        <v>-23691359.160000004</v>
      </c>
      <c r="I25" s="25">
        <f t="shared" si="1"/>
        <v>210.19236818604648</v>
      </c>
      <c r="J25" s="20"/>
      <c r="K25" s="20"/>
    </row>
    <row r="26" spans="1:11" x14ac:dyDescent="0.25">
      <c r="A26" s="21"/>
      <c r="B26" s="22" t="s">
        <v>28</v>
      </c>
      <c r="C26" s="41">
        <f>SUM(C27:C29)</f>
        <v>19000000</v>
      </c>
      <c r="D26" s="41">
        <f t="shared" ref="D26:H26" si="10">SUM(D27:D29)</f>
        <v>0</v>
      </c>
      <c r="E26" s="41">
        <f t="shared" si="10"/>
        <v>0</v>
      </c>
      <c r="F26" s="41">
        <f t="shared" si="10"/>
        <v>19000000</v>
      </c>
      <c r="G26" s="41">
        <f t="shared" si="10"/>
        <v>18654331.880000003</v>
      </c>
      <c r="H26" s="42">
        <f t="shared" si="10"/>
        <v>345668.11999999883</v>
      </c>
      <c r="I26" s="25">
        <f t="shared" si="1"/>
        <v>98.180694105263171</v>
      </c>
      <c r="J26" s="20"/>
      <c r="K26" s="20"/>
    </row>
    <row r="27" spans="1:11" x14ac:dyDescent="0.25">
      <c r="A27" s="21"/>
      <c r="B27" s="43" t="s">
        <v>29</v>
      </c>
      <c r="C27" s="44">
        <f>[1]Redondeadas!$J$19</f>
        <v>307814</v>
      </c>
      <c r="D27" s="32">
        <v>0</v>
      </c>
      <c r="E27" s="32">
        <v>0</v>
      </c>
      <c r="F27" s="31">
        <f t="shared" si="4"/>
        <v>307814</v>
      </c>
      <c r="G27" s="33">
        <f>'[2]analit dev'!F27</f>
        <v>421658.11</v>
      </c>
      <c r="H27" s="36">
        <f t="shared" ref="H27:H29" si="11">F27-G27</f>
        <v>-113844.10999999999</v>
      </c>
      <c r="I27" s="45">
        <f t="shared" si="1"/>
        <v>136.9847082978682</v>
      </c>
      <c r="J27" s="20"/>
      <c r="K27" s="20"/>
    </row>
    <row r="28" spans="1:11" x14ac:dyDescent="0.25">
      <c r="A28" s="21"/>
      <c r="B28" s="43" t="s">
        <v>30</v>
      </c>
      <c r="C28" s="44">
        <f>[1]Redondeadas!$J$20</f>
        <v>150094</v>
      </c>
      <c r="D28" s="32">
        <v>0</v>
      </c>
      <c r="E28" s="32">
        <v>0</v>
      </c>
      <c r="F28" s="31">
        <f t="shared" si="4"/>
        <v>150094</v>
      </c>
      <c r="G28" s="33">
        <f>'[2]analit dev'!F28</f>
        <v>290787.74</v>
      </c>
      <c r="H28" s="36">
        <f t="shared" si="11"/>
        <v>-140693.74</v>
      </c>
      <c r="I28" s="45">
        <f t="shared" si="1"/>
        <v>193.7370847602169</v>
      </c>
      <c r="J28" s="20"/>
      <c r="K28" s="20"/>
    </row>
    <row r="29" spans="1:11" x14ac:dyDescent="0.25">
      <c r="A29" s="21"/>
      <c r="B29" s="43" t="s">
        <v>31</v>
      </c>
      <c r="C29" s="44">
        <f>[1]Redondeadas!$J$21</f>
        <v>18542092</v>
      </c>
      <c r="D29" s="32">
        <v>0</v>
      </c>
      <c r="E29" s="32">
        <v>0</v>
      </c>
      <c r="F29" s="31">
        <f t="shared" si="4"/>
        <v>18542092</v>
      </c>
      <c r="G29" s="33">
        <f>'[2]analit dev'!F29</f>
        <v>17941886.030000001</v>
      </c>
      <c r="H29" s="36">
        <f t="shared" si="11"/>
        <v>600205.96999999881</v>
      </c>
      <c r="I29" s="45">
        <f t="shared" si="1"/>
        <v>96.763008348788276</v>
      </c>
      <c r="J29" s="20"/>
      <c r="K29" s="20"/>
    </row>
    <row r="30" spans="1:11" x14ac:dyDescent="0.25">
      <c r="A30" s="21"/>
      <c r="B30" s="22" t="s">
        <v>32</v>
      </c>
      <c r="C30" s="41">
        <f>C31</f>
        <v>0</v>
      </c>
      <c r="D30" s="46">
        <f t="shared" ref="D30:F30" si="12">D31</f>
        <v>0</v>
      </c>
      <c r="E30" s="41">
        <f t="shared" si="12"/>
        <v>0</v>
      </c>
      <c r="F30" s="41">
        <f t="shared" si="12"/>
        <v>0</v>
      </c>
      <c r="G30" s="29">
        <f>G31</f>
        <v>25510148.870000001</v>
      </c>
      <c r="H30" s="40">
        <f>H31</f>
        <v>-25510148.870000001</v>
      </c>
      <c r="I30" s="25">
        <f t="shared" si="1"/>
        <v>100</v>
      </c>
      <c r="J30" s="20"/>
      <c r="K30" s="20"/>
    </row>
    <row r="31" spans="1:11" x14ac:dyDescent="0.25">
      <c r="A31" s="21"/>
      <c r="B31" s="43" t="s">
        <v>33</v>
      </c>
      <c r="C31" s="32">
        <v>0</v>
      </c>
      <c r="D31" s="32">
        <v>0</v>
      </c>
      <c r="E31" s="32">
        <v>0</v>
      </c>
      <c r="F31" s="31">
        <f t="shared" si="4"/>
        <v>0</v>
      </c>
      <c r="G31" s="33">
        <f>'[2]analit dev'!F31</f>
        <v>25510148.870000001</v>
      </c>
      <c r="H31" s="36">
        <f t="shared" si="5"/>
        <v>-25510148.870000001</v>
      </c>
      <c r="I31" s="45">
        <f t="shared" si="1"/>
        <v>100</v>
      </c>
      <c r="J31" s="20"/>
      <c r="K31" s="20"/>
    </row>
    <row r="32" spans="1:11" x14ac:dyDescent="0.25">
      <c r="A32" s="21"/>
      <c r="B32" s="22" t="s">
        <v>34</v>
      </c>
      <c r="C32" s="41">
        <f>SUM(C33:C35)</f>
        <v>2500000</v>
      </c>
      <c r="D32" s="41">
        <f t="shared" ref="D32:H32" si="13">SUM(D33:D35)</f>
        <v>0</v>
      </c>
      <c r="E32" s="41">
        <f t="shared" si="13"/>
        <v>0</v>
      </c>
      <c r="F32" s="41">
        <f t="shared" si="13"/>
        <v>2500000</v>
      </c>
      <c r="G32" s="41">
        <f t="shared" si="13"/>
        <v>1675466</v>
      </c>
      <c r="H32" s="40">
        <f t="shared" si="13"/>
        <v>824533.99999999988</v>
      </c>
      <c r="I32" s="25">
        <f t="shared" si="1"/>
        <v>67.018639999999991</v>
      </c>
      <c r="J32" s="20"/>
      <c r="K32" s="20"/>
    </row>
    <row r="33" spans="1:12" x14ac:dyDescent="0.25">
      <c r="A33" s="21"/>
      <c r="B33" s="43" t="s">
        <v>35</v>
      </c>
      <c r="C33" s="44">
        <f>[1]Redondeadas!$J$29</f>
        <v>44012</v>
      </c>
      <c r="D33" s="32">
        <v>0</v>
      </c>
      <c r="E33" s="32">
        <v>0</v>
      </c>
      <c r="F33" s="31">
        <f t="shared" si="4"/>
        <v>44012</v>
      </c>
      <c r="G33" s="33">
        <f>'[2]analit dev'!F33</f>
        <v>50222.77</v>
      </c>
      <c r="H33" s="36">
        <f t="shared" si="5"/>
        <v>-6210.7699999999968</v>
      </c>
      <c r="I33" s="45">
        <f t="shared" si="1"/>
        <v>114.11153776242841</v>
      </c>
      <c r="J33" s="20"/>
      <c r="K33" s="20"/>
    </row>
    <row r="34" spans="1:12" x14ac:dyDescent="0.25">
      <c r="A34" s="21"/>
      <c r="B34" s="43" t="s">
        <v>36</v>
      </c>
      <c r="C34" s="44">
        <f>[1]Redondeadas!$J$30</f>
        <v>13994</v>
      </c>
      <c r="D34" s="32">
        <v>0</v>
      </c>
      <c r="E34" s="32">
        <v>0</v>
      </c>
      <c r="F34" s="31">
        <f t="shared" si="4"/>
        <v>13994</v>
      </c>
      <c r="G34" s="33">
        <f>'[2]analit dev'!F34</f>
        <v>29415.62</v>
      </c>
      <c r="H34" s="36">
        <f t="shared" si="5"/>
        <v>-15421.619999999999</v>
      </c>
      <c r="I34" s="45">
        <f t="shared" si="1"/>
        <v>210.20165785336573</v>
      </c>
      <c r="J34" s="20"/>
      <c r="K34" s="20"/>
    </row>
    <row r="35" spans="1:12" x14ac:dyDescent="0.25">
      <c r="A35" s="21"/>
      <c r="B35" s="43" t="s">
        <v>37</v>
      </c>
      <c r="C35" s="44">
        <f>[1]Redondeadas!$J$31</f>
        <v>2441994</v>
      </c>
      <c r="D35" s="32">
        <v>0</v>
      </c>
      <c r="E35" s="32">
        <v>0</v>
      </c>
      <c r="F35" s="31">
        <f t="shared" si="4"/>
        <v>2441994</v>
      </c>
      <c r="G35" s="33">
        <f>'[2]analit dev'!F35</f>
        <v>1595827.61</v>
      </c>
      <c r="H35" s="36">
        <f t="shared" si="5"/>
        <v>846166.3899999999</v>
      </c>
      <c r="I35" s="45">
        <f t="shared" si="1"/>
        <v>65.349366542260142</v>
      </c>
      <c r="J35" s="20"/>
      <c r="K35" s="20"/>
    </row>
    <row r="36" spans="1:12" x14ac:dyDescent="0.25">
      <c r="A36" s="21"/>
      <c r="B36" s="22" t="s">
        <v>38</v>
      </c>
      <c r="C36" s="41">
        <f>SUM(C37:C38)</f>
        <v>0</v>
      </c>
      <c r="D36" s="41">
        <f t="shared" ref="D36:H36" si="14">SUM(D37:D38)</f>
        <v>0</v>
      </c>
      <c r="E36" s="41">
        <f t="shared" si="14"/>
        <v>0</v>
      </c>
      <c r="F36" s="41">
        <f t="shared" si="14"/>
        <v>0</v>
      </c>
      <c r="G36" s="40">
        <f t="shared" si="14"/>
        <v>-648587.59000000008</v>
      </c>
      <c r="H36" s="40">
        <f t="shared" si="14"/>
        <v>648587.59000000008</v>
      </c>
      <c r="I36" s="42">
        <f t="shared" ref="I36" si="15">SUM(I32:I35)</f>
        <v>456.6812021580543</v>
      </c>
      <c r="J36" s="20"/>
      <c r="K36" s="20"/>
    </row>
    <row r="37" spans="1:12" x14ac:dyDescent="0.25">
      <c r="A37" s="21"/>
      <c r="B37" s="43" t="s">
        <v>39</v>
      </c>
      <c r="C37" s="32">
        <v>0</v>
      </c>
      <c r="D37" s="32">
        <v>0</v>
      </c>
      <c r="E37" s="32">
        <v>0</v>
      </c>
      <c r="F37" s="31">
        <f t="shared" si="4"/>
        <v>0</v>
      </c>
      <c r="G37" s="47">
        <f>'[2]analit dev'!F37</f>
        <v>-264990.34000000003</v>
      </c>
      <c r="H37" s="36">
        <f t="shared" si="5"/>
        <v>264990.34000000003</v>
      </c>
      <c r="I37" s="45">
        <f t="shared" si="1"/>
        <v>100</v>
      </c>
      <c r="J37" s="20"/>
      <c r="K37" s="20"/>
    </row>
    <row r="38" spans="1:12" x14ac:dyDescent="0.25">
      <c r="A38" s="21"/>
      <c r="B38" s="43" t="s">
        <v>40</v>
      </c>
      <c r="C38" s="32">
        <v>0</v>
      </c>
      <c r="D38" s="32">
        <v>0</v>
      </c>
      <c r="E38" s="32">
        <v>0</v>
      </c>
      <c r="F38" s="31">
        <f t="shared" si="4"/>
        <v>0</v>
      </c>
      <c r="G38" s="47">
        <f>'[2]analit dev'!F38</f>
        <v>-383597.25</v>
      </c>
      <c r="H38" s="36">
        <f t="shared" si="5"/>
        <v>383597.25</v>
      </c>
      <c r="I38" s="45">
        <f t="shared" si="1"/>
        <v>100</v>
      </c>
      <c r="J38" s="20"/>
      <c r="K38" s="20"/>
    </row>
    <row r="39" spans="1:12" x14ac:dyDescent="0.25">
      <c r="A39" s="21"/>
      <c r="B39" s="48" t="s">
        <v>41</v>
      </c>
      <c r="C39" s="49">
        <f t="shared" ref="C39:H39" si="16">SUM(C40:C42)</f>
        <v>0</v>
      </c>
      <c r="D39" s="50">
        <f t="shared" si="16"/>
        <v>0</v>
      </c>
      <c r="E39" s="49">
        <f t="shared" si="16"/>
        <v>0</v>
      </c>
      <c r="F39" s="49">
        <f t="shared" si="16"/>
        <v>0</v>
      </c>
      <c r="G39" s="51">
        <f t="shared" si="16"/>
        <v>88064.35</v>
      </c>
      <c r="H39" s="40">
        <f t="shared" si="16"/>
        <v>-88064.35</v>
      </c>
      <c r="I39" s="52">
        <f t="shared" si="1"/>
        <v>100</v>
      </c>
      <c r="J39" s="20"/>
      <c r="K39" s="20"/>
      <c r="L39" s="20"/>
    </row>
    <row r="40" spans="1:12" ht="51" x14ac:dyDescent="0.25">
      <c r="A40" s="21"/>
      <c r="B40" s="38" t="s">
        <v>42</v>
      </c>
      <c r="C40" s="32">
        <v>0</v>
      </c>
      <c r="D40" s="32">
        <v>0</v>
      </c>
      <c r="E40" s="32">
        <v>0</v>
      </c>
      <c r="F40" s="31">
        <f t="shared" si="4"/>
        <v>0</v>
      </c>
      <c r="G40" s="53">
        <f>'[2]analit dev'!F40</f>
        <v>30174.44</v>
      </c>
      <c r="H40" s="36">
        <f>F40-G40</f>
        <v>-30174.44</v>
      </c>
      <c r="I40" s="54">
        <f t="shared" si="1"/>
        <v>100</v>
      </c>
      <c r="J40" s="20"/>
      <c r="K40" s="20"/>
    </row>
    <row r="41" spans="1:12" x14ac:dyDescent="0.25">
      <c r="A41" s="21"/>
      <c r="B41" s="30" t="s">
        <v>43</v>
      </c>
      <c r="C41" s="32">
        <v>0</v>
      </c>
      <c r="D41" s="32">
        <v>0</v>
      </c>
      <c r="E41" s="32">
        <v>0</v>
      </c>
      <c r="F41" s="31">
        <f t="shared" si="4"/>
        <v>0</v>
      </c>
      <c r="G41" s="53">
        <f>'[2]analit dev'!F41</f>
        <v>9854.81</v>
      </c>
      <c r="H41" s="36">
        <f t="shared" si="5"/>
        <v>-9854.81</v>
      </c>
      <c r="I41" s="39">
        <f t="shared" si="1"/>
        <v>100</v>
      </c>
      <c r="J41" s="20"/>
      <c r="K41" s="20"/>
    </row>
    <row r="42" spans="1:12" x14ac:dyDescent="0.25">
      <c r="A42" s="21"/>
      <c r="B42" s="30" t="s">
        <v>44</v>
      </c>
      <c r="C42" s="32">
        <v>0</v>
      </c>
      <c r="D42" s="32">
        <v>0</v>
      </c>
      <c r="E42" s="32">
        <v>0</v>
      </c>
      <c r="F42" s="31">
        <f t="shared" si="4"/>
        <v>0</v>
      </c>
      <c r="G42" s="53">
        <f>'[2]analit dev'!F42</f>
        <v>48035.1</v>
      </c>
      <c r="H42" s="36">
        <f t="shared" si="5"/>
        <v>-48035.1</v>
      </c>
      <c r="I42" s="39">
        <f t="shared" si="1"/>
        <v>100</v>
      </c>
      <c r="J42" s="20"/>
      <c r="K42" s="20"/>
    </row>
    <row r="43" spans="1:12" x14ac:dyDescent="0.25">
      <c r="A43" s="21"/>
      <c r="B43" s="22" t="s">
        <v>45</v>
      </c>
      <c r="C43" s="41">
        <f>C44</f>
        <v>0</v>
      </c>
      <c r="D43" s="46">
        <f t="shared" ref="D43:H43" si="17">D44</f>
        <v>37030459.899999999</v>
      </c>
      <c r="E43" s="41">
        <f t="shared" si="17"/>
        <v>0</v>
      </c>
      <c r="F43" s="41">
        <f t="shared" si="17"/>
        <v>37030459.899999999</v>
      </c>
      <c r="G43" s="29">
        <f t="shared" si="17"/>
        <v>38161630.899999999</v>
      </c>
      <c r="H43" s="40">
        <f t="shared" si="17"/>
        <v>-1131171</v>
      </c>
      <c r="I43" s="25">
        <f t="shared" si="1"/>
        <v>103.05470416261291</v>
      </c>
      <c r="J43" s="20"/>
      <c r="K43" s="20"/>
    </row>
    <row r="44" spans="1:12" x14ac:dyDescent="0.25">
      <c r="A44" s="21"/>
      <c r="B44" s="22" t="s">
        <v>46</v>
      </c>
      <c r="C44" s="41">
        <f>C45+C47</f>
        <v>0</v>
      </c>
      <c r="D44" s="46">
        <f>D45+D47</f>
        <v>37030459.899999999</v>
      </c>
      <c r="E44" s="46">
        <f t="shared" ref="E44:F44" si="18">E45+E47</f>
        <v>0</v>
      </c>
      <c r="F44" s="46">
        <f t="shared" si="18"/>
        <v>37030459.899999999</v>
      </c>
      <c r="G44" s="29">
        <f>G45+G47</f>
        <v>38161630.899999999</v>
      </c>
      <c r="H44" s="40">
        <f>H45+H47</f>
        <v>-1131171</v>
      </c>
      <c r="I44" s="25">
        <f t="shared" si="1"/>
        <v>103.05470416261291</v>
      </c>
      <c r="J44" s="20"/>
      <c r="K44" s="20"/>
    </row>
    <row r="45" spans="1:12" x14ac:dyDescent="0.25">
      <c r="A45" s="21"/>
      <c r="B45" s="22" t="s">
        <v>47</v>
      </c>
      <c r="C45" s="41">
        <f>C46</f>
        <v>0</v>
      </c>
      <c r="D45" s="46">
        <f t="shared" ref="D45:H45" si="19">D46</f>
        <v>0</v>
      </c>
      <c r="E45" s="41">
        <f t="shared" si="19"/>
        <v>0</v>
      </c>
      <c r="F45" s="41">
        <f t="shared" si="19"/>
        <v>0</v>
      </c>
      <c r="G45" s="29">
        <f t="shared" si="19"/>
        <v>12500</v>
      </c>
      <c r="H45" s="40">
        <f t="shared" si="19"/>
        <v>-12500</v>
      </c>
      <c r="I45" s="25">
        <f t="shared" si="1"/>
        <v>100</v>
      </c>
      <c r="J45" s="20"/>
      <c r="K45" s="20"/>
    </row>
    <row r="46" spans="1:12" x14ac:dyDescent="0.25">
      <c r="A46" s="21"/>
      <c r="B46" s="43" t="s">
        <v>48</v>
      </c>
      <c r="C46" s="32">
        <v>0</v>
      </c>
      <c r="D46" s="32">
        <v>0</v>
      </c>
      <c r="E46" s="32">
        <v>0</v>
      </c>
      <c r="F46" s="31">
        <f t="shared" si="4"/>
        <v>0</v>
      </c>
      <c r="G46" s="33">
        <f>'[2]analit dev'!F46</f>
        <v>12500</v>
      </c>
      <c r="H46" s="36">
        <f t="shared" si="5"/>
        <v>-12500</v>
      </c>
      <c r="I46" s="45">
        <f t="shared" si="1"/>
        <v>100</v>
      </c>
      <c r="J46" s="20"/>
      <c r="K46" s="20"/>
    </row>
    <row r="47" spans="1:12" x14ac:dyDescent="0.25">
      <c r="A47" s="21"/>
      <c r="B47" s="22" t="s">
        <v>49</v>
      </c>
      <c r="C47" s="41">
        <f>SUM(C48:C48)</f>
        <v>0</v>
      </c>
      <c r="D47" s="46">
        <f>SUM(D48:D48)</f>
        <v>37030459.899999999</v>
      </c>
      <c r="E47" s="41">
        <f>SUM(E48:E48)</f>
        <v>0</v>
      </c>
      <c r="F47" s="41">
        <f>SUM(F48:F48)</f>
        <v>37030459.899999999</v>
      </c>
      <c r="G47" s="29">
        <f>SUM(G48:G48)</f>
        <v>38149130.899999999</v>
      </c>
      <c r="H47" s="40">
        <f t="shared" si="5"/>
        <v>-1118671</v>
      </c>
      <c r="I47" s="25">
        <f t="shared" si="1"/>
        <v>103.02094816813225</v>
      </c>
      <c r="J47" s="20"/>
      <c r="K47" s="20"/>
    </row>
    <row r="48" spans="1:12" ht="25.5" x14ac:dyDescent="0.25">
      <c r="A48" s="21"/>
      <c r="B48" s="37" t="s">
        <v>50</v>
      </c>
      <c r="C48" s="32">
        <v>0</v>
      </c>
      <c r="D48" s="55">
        <f>[3]CONVENIOS!$D$51+[4]CONVENIOS!$F$186+[5]CONVENIOS!$I$160</f>
        <v>37030459.899999999</v>
      </c>
      <c r="E48" s="32">
        <v>0</v>
      </c>
      <c r="F48" s="55">
        <f t="shared" si="4"/>
        <v>37030459.899999999</v>
      </c>
      <c r="G48" s="56">
        <f>'[2]analit dev'!F48</f>
        <v>38149130.899999999</v>
      </c>
      <c r="H48" s="36">
        <f t="shared" si="5"/>
        <v>-1118671</v>
      </c>
      <c r="I48" s="57">
        <f t="shared" si="1"/>
        <v>103.02094816813225</v>
      </c>
      <c r="J48" s="20"/>
      <c r="K48" s="20"/>
    </row>
    <row r="49" spans="1:11" x14ac:dyDescent="0.25">
      <c r="A49" s="21"/>
      <c r="B49" s="22" t="s">
        <v>51</v>
      </c>
      <c r="C49" s="41">
        <f t="shared" ref="C49:H49" si="20">C50+C217+C295</f>
        <v>2131359559</v>
      </c>
      <c r="D49" s="41">
        <f t="shared" si="20"/>
        <v>0</v>
      </c>
      <c r="E49" s="41">
        <f t="shared" si="20"/>
        <v>0</v>
      </c>
      <c r="F49" s="41">
        <f t="shared" si="20"/>
        <v>2131359559</v>
      </c>
      <c r="G49" s="41">
        <f t="shared" si="20"/>
        <v>1274021225.03</v>
      </c>
      <c r="H49" s="40">
        <f t="shared" si="20"/>
        <v>857338333.97000003</v>
      </c>
      <c r="I49" s="25">
        <f t="shared" si="1"/>
        <v>59.77504920041509</v>
      </c>
      <c r="J49" s="20"/>
      <c r="K49" s="20"/>
    </row>
    <row r="50" spans="1:11" x14ac:dyDescent="0.25">
      <c r="A50" s="21"/>
      <c r="B50" s="22" t="s">
        <v>52</v>
      </c>
      <c r="C50" s="23">
        <f t="shared" ref="C50:H50" si="21">C51+C64+C80+C95+C98+C106+C123+C141+C154+C156+C215+C150</f>
        <v>1948837973</v>
      </c>
      <c r="D50" s="23">
        <f t="shared" si="21"/>
        <v>0</v>
      </c>
      <c r="E50" s="23">
        <f t="shared" si="21"/>
        <v>0</v>
      </c>
      <c r="F50" s="23">
        <f t="shared" si="21"/>
        <v>1948837973</v>
      </c>
      <c r="G50" s="23">
        <f t="shared" si="21"/>
        <v>1197259893.6499999</v>
      </c>
      <c r="H50" s="40">
        <f t="shared" si="21"/>
        <v>751578079.35000002</v>
      </c>
      <c r="I50" s="25">
        <f t="shared" si="1"/>
        <v>61.434552807228158</v>
      </c>
      <c r="J50" s="20"/>
      <c r="K50" s="20"/>
    </row>
    <row r="51" spans="1:11" x14ac:dyDescent="0.25">
      <c r="A51" s="21"/>
      <c r="B51" s="22" t="s">
        <v>53</v>
      </c>
      <c r="C51" s="23">
        <f t="shared" ref="C51:H51" si="22">SUM(C52:C63)</f>
        <v>6771052</v>
      </c>
      <c r="D51" s="28">
        <f t="shared" si="22"/>
        <v>0</v>
      </c>
      <c r="E51" s="23">
        <f t="shared" si="22"/>
        <v>0</v>
      </c>
      <c r="F51" s="23">
        <f t="shared" si="22"/>
        <v>6771052</v>
      </c>
      <c r="G51" s="29">
        <f t="shared" si="22"/>
        <v>4094373.05</v>
      </c>
      <c r="H51" s="40">
        <f t="shared" si="22"/>
        <v>2676678.9500000002</v>
      </c>
      <c r="I51" s="25">
        <f t="shared" si="1"/>
        <v>60.46878756801749</v>
      </c>
      <c r="J51" s="20"/>
      <c r="K51" s="20"/>
    </row>
    <row r="52" spans="1:11" x14ac:dyDescent="0.25">
      <c r="A52" s="21"/>
      <c r="B52" s="30" t="s">
        <v>54</v>
      </c>
      <c r="C52" s="58">
        <f>[1]Redondeadas!$J$49</f>
        <v>3458</v>
      </c>
      <c r="D52" s="32">
        <v>0</v>
      </c>
      <c r="E52" s="32">
        <v>0</v>
      </c>
      <c r="F52" s="59">
        <f t="shared" si="4"/>
        <v>3458</v>
      </c>
      <c r="G52" s="32">
        <v>0</v>
      </c>
      <c r="H52" s="36">
        <f t="shared" si="5"/>
        <v>3458</v>
      </c>
      <c r="I52" s="39">
        <f t="shared" si="1"/>
        <v>0</v>
      </c>
      <c r="J52" s="20"/>
      <c r="K52" s="20"/>
    </row>
    <row r="53" spans="1:11" x14ac:dyDescent="0.25">
      <c r="A53" s="21"/>
      <c r="B53" s="30" t="s">
        <v>55</v>
      </c>
      <c r="C53" s="58">
        <f>[1]Redondeadas!$J$50</f>
        <v>32495</v>
      </c>
      <c r="D53" s="32">
        <v>0</v>
      </c>
      <c r="E53" s="32">
        <v>0</v>
      </c>
      <c r="F53" s="59">
        <f t="shared" si="4"/>
        <v>32495</v>
      </c>
      <c r="G53" s="32">
        <v>0</v>
      </c>
      <c r="H53" s="36">
        <f t="shared" si="5"/>
        <v>32495</v>
      </c>
      <c r="I53" s="39">
        <f t="shared" si="1"/>
        <v>0</v>
      </c>
      <c r="J53" s="20"/>
      <c r="K53" s="20"/>
    </row>
    <row r="54" spans="1:11" x14ac:dyDescent="0.25">
      <c r="A54" s="21"/>
      <c r="B54" s="30" t="s">
        <v>56</v>
      </c>
      <c r="C54" s="58">
        <f>[1]Redondeadas!$J$52</f>
        <v>8796</v>
      </c>
      <c r="D54" s="32">
        <v>0</v>
      </c>
      <c r="E54" s="32">
        <v>0</v>
      </c>
      <c r="F54" s="59">
        <f t="shared" si="4"/>
        <v>8796</v>
      </c>
      <c r="G54" s="60">
        <f>'[2]analit dev'!F52</f>
        <v>859</v>
      </c>
      <c r="H54" s="36">
        <f t="shared" si="5"/>
        <v>7937</v>
      </c>
      <c r="I54" s="39">
        <f t="shared" si="1"/>
        <v>9.7658026375625298</v>
      </c>
      <c r="J54" s="20"/>
      <c r="K54" s="20"/>
    </row>
    <row r="55" spans="1:11" x14ac:dyDescent="0.25">
      <c r="A55" s="21"/>
      <c r="B55" s="43" t="s">
        <v>57</v>
      </c>
      <c r="C55" s="58">
        <f>[1]Redondeadas!$J$51</f>
        <v>57547</v>
      </c>
      <c r="D55" s="32">
        <v>0</v>
      </c>
      <c r="E55" s="32">
        <v>0</v>
      </c>
      <c r="F55" s="59">
        <f t="shared" si="4"/>
        <v>57547</v>
      </c>
      <c r="G55" s="60">
        <f>'[2]analit dev'!F53</f>
        <v>15994</v>
      </c>
      <c r="H55" s="36">
        <f t="shared" si="5"/>
        <v>41553</v>
      </c>
      <c r="I55" s="45">
        <f t="shared" si="1"/>
        <v>27.792934470954179</v>
      </c>
      <c r="J55" s="20"/>
      <c r="K55" s="20"/>
    </row>
    <row r="56" spans="1:11" x14ac:dyDescent="0.25">
      <c r="A56" s="21"/>
      <c r="B56" s="43" t="s">
        <v>58</v>
      </c>
      <c r="C56" s="58">
        <f>[1]Redondeadas!$J$53</f>
        <v>276928</v>
      </c>
      <c r="D56" s="32">
        <v>0</v>
      </c>
      <c r="E56" s="32">
        <v>0</v>
      </c>
      <c r="F56" s="59">
        <f t="shared" si="4"/>
        <v>276928</v>
      </c>
      <c r="G56" s="60">
        <f>'[2]analit dev'!F54</f>
        <v>259232</v>
      </c>
      <c r="H56" s="36">
        <f>F56-G56</f>
        <v>17696</v>
      </c>
      <c r="I56" s="45">
        <f>IF(G56=0,0,IF(F56=0,100,G56/F56*100))</f>
        <v>93.609891379708813</v>
      </c>
      <c r="J56" s="20"/>
      <c r="K56" s="20"/>
    </row>
    <row r="57" spans="1:11" x14ac:dyDescent="0.25">
      <c r="A57" s="21"/>
      <c r="B57" s="30" t="s">
        <v>59</v>
      </c>
      <c r="C57" s="58">
        <f>[1]Redondeadas!$J$54</f>
        <v>3837826</v>
      </c>
      <c r="D57" s="32">
        <v>0</v>
      </c>
      <c r="E57" s="32">
        <v>0</v>
      </c>
      <c r="F57" s="59">
        <f t="shared" si="4"/>
        <v>3837826</v>
      </c>
      <c r="G57" s="60">
        <f>'[2]analit dev'!F55</f>
        <v>2181264.0499999998</v>
      </c>
      <c r="H57" s="36">
        <f>F57-G57</f>
        <v>1656561.9500000002</v>
      </c>
      <c r="I57" s="39">
        <f>IF(G57=0,0,IF(F57=0,100,G57/F57*100))</f>
        <v>56.835928726315366</v>
      </c>
      <c r="J57" s="20"/>
      <c r="K57" s="20"/>
    </row>
    <row r="58" spans="1:11" x14ac:dyDescent="0.25">
      <c r="A58" s="21"/>
      <c r="B58" s="30" t="s">
        <v>60</v>
      </c>
      <c r="C58" s="58">
        <f>[1]Redondeadas!$J$55</f>
        <v>218698</v>
      </c>
      <c r="D58" s="32">
        <v>0</v>
      </c>
      <c r="E58" s="32">
        <v>0</v>
      </c>
      <c r="F58" s="59">
        <f t="shared" si="4"/>
        <v>218698</v>
      </c>
      <c r="G58" s="60">
        <f>'[2]analit dev'!F56</f>
        <v>79872</v>
      </c>
      <c r="H58" s="36">
        <f>F58-G58</f>
        <v>138826</v>
      </c>
      <c r="I58" s="39">
        <f>IF(G58=0,0,IF(F58=0,100,G58/F58*100))</f>
        <v>36.52159599081839</v>
      </c>
      <c r="J58" s="20"/>
      <c r="K58" s="20"/>
    </row>
    <row r="59" spans="1:11" x14ac:dyDescent="0.25">
      <c r="A59" s="21"/>
      <c r="B59" s="30" t="s">
        <v>61</v>
      </c>
      <c r="C59" s="58">
        <f>[1]Redondeadas!$J$56</f>
        <v>201769</v>
      </c>
      <c r="D59" s="32">
        <v>0</v>
      </c>
      <c r="E59" s="32">
        <v>0</v>
      </c>
      <c r="F59" s="59">
        <f t="shared" si="4"/>
        <v>201769</v>
      </c>
      <c r="G59" s="60">
        <f>'[2]analit dev'!F57</f>
        <v>152040</v>
      </c>
      <c r="H59" s="36">
        <f t="shared" ref="H59:H65" si="23">F59-G59</f>
        <v>49729</v>
      </c>
      <c r="I59" s="39">
        <f t="shared" ref="I59:I65" si="24">IF(G59=0,0,IF(F59=0,100,G59/F59*100))</f>
        <v>75.353498307470417</v>
      </c>
      <c r="J59" s="20"/>
      <c r="K59" s="20"/>
    </row>
    <row r="60" spans="1:11" x14ac:dyDescent="0.25">
      <c r="A60" s="21"/>
      <c r="B60" s="30" t="s">
        <v>62</v>
      </c>
      <c r="C60" s="58">
        <f>[1]Redondeadas!$J$57</f>
        <v>282347</v>
      </c>
      <c r="D60" s="32">
        <v>0</v>
      </c>
      <c r="E60" s="32">
        <v>0</v>
      </c>
      <c r="F60" s="59">
        <f t="shared" si="4"/>
        <v>282347</v>
      </c>
      <c r="G60" s="60">
        <f>'[2]analit dev'!F58</f>
        <v>94356</v>
      </c>
      <c r="H60" s="36">
        <f t="shared" si="23"/>
        <v>187991</v>
      </c>
      <c r="I60" s="39">
        <f t="shared" si="24"/>
        <v>33.41845317995233</v>
      </c>
      <c r="J60" s="20"/>
      <c r="K60" s="20"/>
    </row>
    <row r="61" spans="1:11" x14ac:dyDescent="0.25">
      <c r="A61" s="21"/>
      <c r="B61" s="30" t="s">
        <v>63</v>
      </c>
      <c r="C61" s="58">
        <f>[1]Redondeadas!$J$58</f>
        <v>18953</v>
      </c>
      <c r="D61" s="32">
        <v>0</v>
      </c>
      <c r="E61" s="32">
        <v>0</v>
      </c>
      <c r="F61" s="59">
        <f t="shared" si="4"/>
        <v>18953</v>
      </c>
      <c r="G61" s="60">
        <f>'[2]analit dev'!F59</f>
        <v>4481</v>
      </c>
      <c r="H61" s="36">
        <f t="shared" si="23"/>
        <v>14472</v>
      </c>
      <c r="I61" s="39">
        <f t="shared" si="24"/>
        <v>23.642695087848889</v>
      </c>
      <c r="J61" s="20"/>
      <c r="K61" s="20"/>
    </row>
    <row r="62" spans="1:11" x14ac:dyDescent="0.25">
      <c r="A62" s="21"/>
      <c r="B62" s="30" t="s">
        <v>64</v>
      </c>
      <c r="C62" s="58">
        <f>[1]Redondeadas!$J$59</f>
        <v>1216751</v>
      </c>
      <c r="D62" s="32">
        <v>0</v>
      </c>
      <c r="E62" s="32">
        <v>0</v>
      </c>
      <c r="F62" s="59">
        <f t="shared" si="4"/>
        <v>1216751</v>
      </c>
      <c r="G62" s="60">
        <f>'[2]analit dev'!F60</f>
        <v>978605</v>
      </c>
      <c r="H62" s="36">
        <f t="shared" si="23"/>
        <v>238146</v>
      </c>
      <c r="I62" s="39">
        <f t="shared" si="24"/>
        <v>80.427712818810093</v>
      </c>
      <c r="J62" s="20"/>
      <c r="K62" s="20"/>
    </row>
    <row r="63" spans="1:11" x14ac:dyDescent="0.25">
      <c r="A63" s="21"/>
      <c r="B63" s="30" t="s">
        <v>65</v>
      </c>
      <c r="C63" s="58">
        <f>[1]Redondeadas!$J$60</f>
        <v>615484</v>
      </c>
      <c r="D63" s="32">
        <v>0</v>
      </c>
      <c r="E63" s="32">
        <v>0</v>
      </c>
      <c r="F63" s="59">
        <f t="shared" si="4"/>
        <v>615484</v>
      </c>
      <c r="G63" s="60">
        <f>'[2]analit dev'!F61</f>
        <v>327670</v>
      </c>
      <c r="H63" s="36">
        <f t="shared" si="23"/>
        <v>287814</v>
      </c>
      <c r="I63" s="39">
        <f t="shared" si="24"/>
        <v>53.237777098998507</v>
      </c>
      <c r="J63" s="20"/>
      <c r="K63" s="20"/>
    </row>
    <row r="64" spans="1:11" x14ac:dyDescent="0.25">
      <c r="A64" s="21"/>
      <c r="B64" s="22" t="s">
        <v>66</v>
      </c>
      <c r="C64" s="23">
        <f t="shared" ref="C64:H64" si="25">SUM(C65:C79)</f>
        <v>112447489</v>
      </c>
      <c r="D64" s="23">
        <f t="shared" si="25"/>
        <v>0</v>
      </c>
      <c r="E64" s="23">
        <f t="shared" si="25"/>
        <v>0</v>
      </c>
      <c r="F64" s="23">
        <f t="shared" si="25"/>
        <v>112447489</v>
      </c>
      <c r="G64" s="29">
        <f t="shared" si="25"/>
        <v>69056449.329999998</v>
      </c>
      <c r="H64" s="40">
        <f t="shared" si="25"/>
        <v>43391039.670000002</v>
      </c>
      <c r="I64" s="25">
        <f t="shared" si="24"/>
        <v>61.412175535551526</v>
      </c>
      <c r="J64" s="20"/>
      <c r="K64" s="20"/>
    </row>
    <row r="65" spans="1:11" x14ac:dyDescent="0.25">
      <c r="A65" s="21"/>
      <c r="B65" s="30" t="s">
        <v>67</v>
      </c>
      <c r="C65" s="58">
        <f>[1]Redondeadas!J63</f>
        <v>4689136</v>
      </c>
      <c r="D65" s="32">
        <v>0</v>
      </c>
      <c r="E65" s="32">
        <v>0</v>
      </c>
      <c r="F65" s="59">
        <f t="shared" si="4"/>
        <v>4689136</v>
      </c>
      <c r="G65" s="60">
        <f>'[2]analit dev'!F63</f>
        <v>2942808</v>
      </c>
      <c r="H65" s="36">
        <f t="shared" si="23"/>
        <v>1746328</v>
      </c>
      <c r="I65" s="39">
        <f t="shared" si="24"/>
        <v>62.758000621009927</v>
      </c>
      <c r="J65" s="20"/>
      <c r="K65" s="20"/>
    </row>
    <row r="66" spans="1:11" x14ac:dyDescent="0.25">
      <c r="A66" s="21"/>
      <c r="B66" s="37" t="s">
        <v>68</v>
      </c>
      <c r="C66" s="58">
        <f>[1]Redondeadas!J64</f>
        <v>59271067</v>
      </c>
      <c r="D66" s="32">
        <v>0</v>
      </c>
      <c r="E66" s="32">
        <v>0</v>
      </c>
      <c r="F66" s="59">
        <f t="shared" si="4"/>
        <v>59271067</v>
      </c>
      <c r="G66" s="60">
        <f>'[2]analit dev'!F64</f>
        <v>38006944.270000003</v>
      </c>
      <c r="H66" s="36">
        <f t="shared" si="5"/>
        <v>21264122.729999997</v>
      </c>
      <c r="I66" s="57">
        <f t="shared" si="1"/>
        <v>64.123941399603964</v>
      </c>
      <c r="J66" s="20"/>
      <c r="K66" s="20"/>
    </row>
    <row r="67" spans="1:11" x14ac:dyDescent="0.25">
      <c r="A67" s="21"/>
      <c r="B67" s="37" t="s">
        <v>69</v>
      </c>
      <c r="C67" s="58">
        <f>[1]Redondeadas!J65</f>
        <v>27763280</v>
      </c>
      <c r="D67" s="32">
        <v>0</v>
      </c>
      <c r="E67" s="32">
        <v>0</v>
      </c>
      <c r="F67" s="59">
        <f t="shared" si="4"/>
        <v>27763280</v>
      </c>
      <c r="G67" s="60">
        <f>'[2]analit dev'!F65</f>
        <v>18756321.059999999</v>
      </c>
      <c r="H67" s="36">
        <f t="shared" si="5"/>
        <v>9006958.9400000013</v>
      </c>
      <c r="I67" s="57">
        <f t="shared" si="1"/>
        <v>67.558015695551816</v>
      </c>
      <c r="J67" s="20"/>
      <c r="K67" s="20"/>
    </row>
    <row r="68" spans="1:11" x14ac:dyDescent="0.25">
      <c r="A68" s="21"/>
      <c r="B68" s="43" t="s">
        <v>70</v>
      </c>
      <c r="C68" s="58">
        <f>[1]Redondeadas!J66</f>
        <v>2889893</v>
      </c>
      <c r="D68" s="32">
        <v>0</v>
      </c>
      <c r="E68" s="32">
        <v>0</v>
      </c>
      <c r="F68" s="59">
        <f t="shared" si="4"/>
        <v>2889893</v>
      </c>
      <c r="G68" s="60">
        <f>'[2]analit dev'!F66</f>
        <v>1735566</v>
      </c>
      <c r="H68" s="36">
        <f t="shared" si="5"/>
        <v>1154327</v>
      </c>
      <c r="I68" s="45">
        <f t="shared" si="1"/>
        <v>60.056410393049156</v>
      </c>
      <c r="J68" s="20"/>
      <c r="K68" s="20"/>
    </row>
    <row r="69" spans="1:11" x14ac:dyDescent="0.25">
      <c r="A69" s="21"/>
      <c r="B69" s="43" t="s">
        <v>71</v>
      </c>
      <c r="C69" s="58">
        <f>[1]Redondeadas!J67</f>
        <v>1326874</v>
      </c>
      <c r="D69" s="32">
        <v>0</v>
      </c>
      <c r="E69" s="32">
        <v>0</v>
      </c>
      <c r="F69" s="59">
        <f t="shared" si="4"/>
        <v>1326874</v>
      </c>
      <c r="G69" s="60">
        <f>'[2]analit dev'!F67</f>
        <v>197985</v>
      </c>
      <c r="H69" s="36">
        <f>F69-G69</f>
        <v>1128889</v>
      </c>
      <c r="I69" s="45">
        <f>IF(G69=0,0,IF(F69=0,100,G69/F69*100))</f>
        <v>14.921160562344276</v>
      </c>
      <c r="J69" s="20"/>
      <c r="K69" s="20"/>
    </row>
    <row r="70" spans="1:11" x14ac:dyDescent="0.25">
      <c r="A70" s="21"/>
      <c r="B70" s="43" t="s">
        <v>72</v>
      </c>
      <c r="C70" s="58">
        <f>[1]Redondeadas!J68</f>
        <v>1675461</v>
      </c>
      <c r="D70" s="32">
        <v>0</v>
      </c>
      <c r="E70" s="32">
        <v>0</v>
      </c>
      <c r="F70" s="59">
        <f t="shared" si="4"/>
        <v>1675461</v>
      </c>
      <c r="G70" s="60">
        <f>'[2]analit dev'!F68</f>
        <v>880203</v>
      </c>
      <c r="H70" s="36">
        <f t="shared" si="5"/>
        <v>795258</v>
      </c>
      <c r="I70" s="45">
        <f t="shared" si="1"/>
        <v>52.534973956421553</v>
      </c>
      <c r="J70" s="20"/>
      <c r="K70" s="20"/>
    </row>
    <row r="71" spans="1:11" x14ac:dyDescent="0.25">
      <c r="A71" s="21"/>
      <c r="B71" s="30" t="s">
        <v>73</v>
      </c>
      <c r="C71" s="58">
        <f>[1]Redondeadas!J69</f>
        <v>33728</v>
      </c>
      <c r="D71" s="32">
        <v>0</v>
      </c>
      <c r="E71" s="32">
        <v>0</v>
      </c>
      <c r="F71" s="59">
        <f t="shared" si="4"/>
        <v>33728</v>
      </c>
      <c r="G71" s="60">
        <f>'[2]analit dev'!F69</f>
        <v>12726</v>
      </c>
      <c r="H71" s="36">
        <f t="shared" si="5"/>
        <v>21002</v>
      </c>
      <c r="I71" s="39">
        <f t="shared" si="1"/>
        <v>37.731261859582546</v>
      </c>
      <c r="J71" s="20"/>
      <c r="K71" s="20"/>
    </row>
    <row r="72" spans="1:11" x14ac:dyDescent="0.25">
      <c r="A72" s="21"/>
      <c r="B72" s="30" t="s">
        <v>74</v>
      </c>
      <c r="C72" s="58">
        <f>[1]Redondeadas!J70</f>
        <v>742148</v>
      </c>
      <c r="D72" s="32">
        <v>0</v>
      </c>
      <c r="E72" s="32">
        <v>0</v>
      </c>
      <c r="F72" s="59">
        <f t="shared" si="4"/>
        <v>742148</v>
      </c>
      <c r="G72" s="60">
        <f>'[2]analit dev'!F70</f>
        <v>408816</v>
      </c>
      <c r="H72" s="36">
        <f t="shared" si="5"/>
        <v>333332</v>
      </c>
      <c r="I72" s="39">
        <f t="shared" si="1"/>
        <v>55.085508550855089</v>
      </c>
      <c r="J72" s="20"/>
      <c r="K72" s="20"/>
    </row>
    <row r="73" spans="1:11" x14ac:dyDescent="0.25">
      <c r="A73" s="21"/>
      <c r="B73" s="43" t="s">
        <v>75</v>
      </c>
      <c r="C73" s="58">
        <f>[1]Redondeadas!J71</f>
        <v>652190</v>
      </c>
      <c r="D73" s="32">
        <v>0</v>
      </c>
      <c r="E73" s="32">
        <v>0</v>
      </c>
      <c r="F73" s="59">
        <f t="shared" si="4"/>
        <v>652190</v>
      </c>
      <c r="G73" s="60">
        <f>'[2]analit dev'!F71</f>
        <v>334099</v>
      </c>
      <c r="H73" s="36">
        <f t="shared" si="5"/>
        <v>318091</v>
      </c>
      <c r="I73" s="45">
        <f t="shared" si="1"/>
        <v>51.227249727840054</v>
      </c>
      <c r="J73" s="20"/>
      <c r="K73" s="20"/>
    </row>
    <row r="74" spans="1:11" x14ac:dyDescent="0.25">
      <c r="A74" s="21"/>
      <c r="B74" s="43" t="s">
        <v>76</v>
      </c>
      <c r="C74" s="58">
        <f>[1]Redondeadas!J72</f>
        <v>3575823</v>
      </c>
      <c r="D74" s="32">
        <v>0</v>
      </c>
      <c r="E74" s="32">
        <v>0</v>
      </c>
      <c r="F74" s="59">
        <f t="shared" si="4"/>
        <v>3575823</v>
      </c>
      <c r="G74" s="60">
        <f>'[2]analit dev'!F72</f>
        <v>2177155</v>
      </c>
      <c r="H74" s="36">
        <f t="shared" si="5"/>
        <v>1398668</v>
      </c>
      <c r="I74" s="45">
        <f t="shared" ref="I74:I97" si="26">IF(G74=0,0,IF(F74=0,100,G74/F74*100))</f>
        <v>60.885424138722755</v>
      </c>
      <c r="J74" s="20"/>
      <c r="K74" s="20"/>
    </row>
    <row r="75" spans="1:11" x14ac:dyDescent="0.25">
      <c r="A75" s="21"/>
      <c r="B75" s="43" t="s">
        <v>77</v>
      </c>
      <c r="C75" s="58">
        <f>[1]Redondeadas!J73</f>
        <v>7590200</v>
      </c>
      <c r="D75" s="32">
        <v>0</v>
      </c>
      <c r="E75" s="32">
        <v>0</v>
      </c>
      <c r="F75" s="59">
        <f t="shared" si="4"/>
        <v>7590200</v>
      </c>
      <c r="G75" s="60">
        <f>'[2]analit dev'!F73</f>
        <v>3298944</v>
      </c>
      <c r="H75" s="36">
        <f t="shared" si="5"/>
        <v>4291256</v>
      </c>
      <c r="I75" s="45">
        <f t="shared" si="26"/>
        <v>43.463202550657428</v>
      </c>
      <c r="J75" s="20"/>
      <c r="K75" s="20"/>
    </row>
    <row r="76" spans="1:11" x14ac:dyDescent="0.25">
      <c r="A76" s="21"/>
      <c r="B76" s="61" t="s">
        <v>78</v>
      </c>
      <c r="C76" s="58">
        <f>[1]Redondeadas!J74</f>
        <v>820861</v>
      </c>
      <c r="D76" s="32">
        <v>0</v>
      </c>
      <c r="E76" s="32">
        <v>0</v>
      </c>
      <c r="F76" s="59">
        <f t="shared" si="4"/>
        <v>820861</v>
      </c>
      <c r="G76" s="60">
        <f>'[2]analit dev'!F74</f>
        <v>236448</v>
      </c>
      <c r="H76" s="36">
        <f t="shared" si="5"/>
        <v>584413</v>
      </c>
      <c r="I76" s="62">
        <f t="shared" si="26"/>
        <v>28.804876830547439</v>
      </c>
      <c r="J76" s="20"/>
      <c r="K76" s="20"/>
    </row>
    <row r="77" spans="1:11" x14ac:dyDescent="0.25">
      <c r="B77" s="61" t="s">
        <v>79</v>
      </c>
      <c r="C77" s="58">
        <f>[1]Redondeadas!J75</f>
        <v>11241</v>
      </c>
      <c r="D77" s="32">
        <v>0</v>
      </c>
      <c r="E77" s="32">
        <v>0</v>
      </c>
      <c r="F77" s="59">
        <f t="shared" si="4"/>
        <v>11241</v>
      </c>
      <c r="G77" s="60">
        <f>'[2]analit dev'!F75</f>
        <v>68964</v>
      </c>
      <c r="H77" s="36">
        <f t="shared" si="5"/>
        <v>-57723</v>
      </c>
      <c r="I77" s="62">
        <f t="shared" si="26"/>
        <v>613.50413664264738</v>
      </c>
      <c r="J77" s="20"/>
      <c r="K77" s="20"/>
    </row>
    <row r="78" spans="1:11" x14ac:dyDescent="0.25">
      <c r="A78" s="21"/>
      <c r="B78" s="61" t="s">
        <v>80</v>
      </c>
      <c r="C78" s="58">
        <f>[1]Redondeadas!J76</f>
        <v>1405587</v>
      </c>
      <c r="D78" s="32">
        <v>0</v>
      </c>
      <c r="E78" s="32">
        <v>0</v>
      </c>
      <c r="F78" s="59">
        <f t="shared" si="4"/>
        <v>1405587</v>
      </c>
      <c r="G78" s="32">
        <v>0</v>
      </c>
      <c r="H78" s="36">
        <f t="shared" si="5"/>
        <v>1405587</v>
      </c>
      <c r="I78" s="62">
        <f t="shared" si="26"/>
        <v>0</v>
      </c>
      <c r="J78" s="20"/>
      <c r="K78" s="20"/>
    </row>
    <row r="79" spans="1:11" x14ac:dyDescent="0.25">
      <c r="A79" s="21"/>
      <c r="B79" s="61" t="s">
        <v>81</v>
      </c>
      <c r="C79" s="32">
        <v>0</v>
      </c>
      <c r="D79" s="32">
        <v>0</v>
      </c>
      <c r="E79" s="32">
        <v>0</v>
      </c>
      <c r="F79" s="59">
        <f t="shared" si="4"/>
        <v>0</v>
      </c>
      <c r="G79" s="47">
        <f>'[2]analit dev'!F76</f>
        <v>-530</v>
      </c>
      <c r="H79" s="36">
        <f t="shared" si="5"/>
        <v>530</v>
      </c>
      <c r="I79" s="62">
        <f t="shared" si="26"/>
        <v>100</v>
      </c>
      <c r="J79" s="20"/>
      <c r="K79" s="20"/>
    </row>
    <row r="80" spans="1:11" x14ac:dyDescent="0.25">
      <c r="A80" s="21"/>
      <c r="B80" s="22" t="s">
        <v>82</v>
      </c>
      <c r="C80" s="23">
        <f t="shared" ref="C80:H80" si="27">SUM(C81:C94)</f>
        <v>1291108868</v>
      </c>
      <c r="D80" s="28">
        <f t="shared" si="27"/>
        <v>0</v>
      </c>
      <c r="E80" s="23">
        <f t="shared" si="27"/>
        <v>0</v>
      </c>
      <c r="F80" s="23">
        <f t="shared" si="27"/>
        <v>1291108868</v>
      </c>
      <c r="G80" s="29">
        <f t="shared" si="27"/>
        <v>838502398.91999996</v>
      </c>
      <c r="H80" s="40">
        <f t="shared" si="27"/>
        <v>452606469.07999998</v>
      </c>
      <c r="I80" s="25">
        <f t="shared" si="26"/>
        <v>64.944360595933887</v>
      </c>
      <c r="J80" s="20"/>
      <c r="K80" s="20"/>
    </row>
    <row r="81" spans="1:11" x14ac:dyDescent="0.25">
      <c r="A81" s="21"/>
      <c r="B81" s="30" t="s">
        <v>83</v>
      </c>
      <c r="C81" s="58">
        <f>[1]Redondeadas!$J$81</f>
        <v>260416732</v>
      </c>
      <c r="D81" s="32">
        <v>0</v>
      </c>
      <c r="E81" s="32">
        <v>0</v>
      </c>
      <c r="F81" s="59">
        <f t="shared" si="4"/>
        <v>260416732</v>
      </c>
      <c r="G81" s="60">
        <f>'[2]analit dev'!F78</f>
        <v>132110979</v>
      </c>
      <c r="H81" s="36">
        <f t="shared" si="5"/>
        <v>128305753</v>
      </c>
      <c r="I81" s="39">
        <f t="shared" si="26"/>
        <v>50.73060320870627</v>
      </c>
      <c r="J81" s="20"/>
      <c r="K81" s="20"/>
    </row>
    <row r="82" spans="1:11" x14ac:dyDescent="0.25">
      <c r="A82" s="21"/>
      <c r="B82" s="30" t="s">
        <v>84</v>
      </c>
      <c r="C82" s="58">
        <f>[1]Redondeadas!$J$82</f>
        <v>918236622</v>
      </c>
      <c r="D82" s="32">
        <v>0</v>
      </c>
      <c r="E82" s="32">
        <v>0</v>
      </c>
      <c r="F82" s="59">
        <f t="shared" si="4"/>
        <v>918236622</v>
      </c>
      <c r="G82" s="60">
        <f>'[2]analit dev'!F79</f>
        <v>663655318</v>
      </c>
      <c r="H82" s="36">
        <f t="shared" si="5"/>
        <v>254581304</v>
      </c>
      <c r="I82" s="39">
        <f t="shared" si="26"/>
        <v>72.274978159169962</v>
      </c>
      <c r="J82" s="20"/>
      <c r="K82" s="20"/>
    </row>
    <row r="83" spans="1:11" x14ac:dyDescent="0.25">
      <c r="A83" s="21"/>
      <c r="B83" s="30" t="s">
        <v>85</v>
      </c>
      <c r="C83" s="58">
        <f>[1]Redondeadas!$J$83</f>
        <v>33956158</v>
      </c>
      <c r="D83" s="32">
        <v>0</v>
      </c>
      <c r="E83" s="32">
        <v>0</v>
      </c>
      <c r="F83" s="59">
        <f t="shared" si="4"/>
        <v>33956158</v>
      </c>
      <c r="G83" s="60">
        <f>'[2]analit dev'!F80</f>
        <v>16435245</v>
      </c>
      <c r="H83" s="36">
        <f t="shared" si="5"/>
        <v>17520913</v>
      </c>
      <c r="I83" s="39">
        <f t="shared" si="26"/>
        <v>48.401368022848757</v>
      </c>
      <c r="J83" s="20"/>
      <c r="K83" s="20"/>
    </row>
    <row r="84" spans="1:11" x14ac:dyDescent="0.25">
      <c r="A84" s="21"/>
      <c r="B84" s="30" t="s">
        <v>86</v>
      </c>
      <c r="C84" s="58">
        <f>[1]Redondeadas!$J$84</f>
        <v>516438</v>
      </c>
      <c r="D84" s="32">
        <v>0</v>
      </c>
      <c r="E84" s="32">
        <v>0</v>
      </c>
      <c r="F84" s="59">
        <f t="shared" si="4"/>
        <v>516438</v>
      </c>
      <c r="G84" s="60">
        <f>'[2]analit dev'!F81</f>
        <v>404601</v>
      </c>
      <c r="H84" s="36">
        <f t="shared" si="5"/>
        <v>111837</v>
      </c>
      <c r="I84" s="39">
        <f t="shared" si="26"/>
        <v>78.344544746900894</v>
      </c>
      <c r="J84" s="20"/>
      <c r="K84" s="20"/>
    </row>
    <row r="85" spans="1:11" x14ac:dyDescent="0.25">
      <c r="A85" s="21"/>
      <c r="B85" s="30" t="s">
        <v>87</v>
      </c>
      <c r="C85" s="58">
        <f>[1]Redondeadas!$J$85</f>
        <v>129104</v>
      </c>
      <c r="D85" s="32">
        <v>0</v>
      </c>
      <c r="E85" s="32">
        <v>0</v>
      </c>
      <c r="F85" s="59">
        <f t="shared" si="4"/>
        <v>129104</v>
      </c>
      <c r="G85" s="60">
        <f>'[2]analit dev'!F82</f>
        <v>3744</v>
      </c>
      <c r="H85" s="36">
        <f t="shared" si="5"/>
        <v>125360</v>
      </c>
      <c r="I85" s="39">
        <f t="shared" si="26"/>
        <v>2.8999876068905688</v>
      </c>
      <c r="J85" s="20"/>
      <c r="K85" s="20"/>
    </row>
    <row r="86" spans="1:11" x14ac:dyDescent="0.25">
      <c r="A86" s="21"/>
      <c r="B86" s="30" t="s">
        <v>88</v>
      </c>
      <c r="C86" s="58">
        <f>[1]Redondeadas!$J$86</f>
        <v>45963470</v>
      </c>
      <c r="D86" s="32">
        <v>0</v>
      </c>
      <c r="E86" s="32">
        <v>0</v>
      </c>
      <c r="F86" s="59">
        <f t="shared" si="4"/>
        <v>45963470</v>
      </c>
      <c r="G86" s="60">
        <f>'[2]analit dev'!F83</f>
        <v>1373097</v>
      </c>
      <c r="H86" s="36">
        <f t="shared" si="5"/>
        <v>44590373</v>
      </c>
      <c r="I86" s="39">
        <f t="shared" si="26"/>
        <v>2.987365836391378</v>
      </c>
      <c r="J86" s="20"/>
      <c r="K86" s="20"/>
    </row>
    <row r="87" spans="1:11" x14ac:dyDescent="0.25">
      <c r="A87" s="21"/>
      <c r="B87" s="30" t="s">
        <v>89</v>
      </c>
      <c r="C87" s="58">
        <f>[1]Redondeadas!$J$87</f>
        <v>1549325</v>
      </c>
      <c r="D87" s="32">
        <v>0</v>
      </c>
      <c r="E87" s="32">
        <v>0</v>
      </c>
      <c r="F87" s="59">
        <f t="shared" si="4"/>
        <v>1549325</v>
      </c>
      <c r="G87" s="60">
        <f>'[2]analit dev'!F84</f>
        <v>713742</v>
      </c>
      <c r="H87" s="36">
        <f t="shared" si="5"/>
        <v>835583</v>
      </c>
      <c r="I87" s="39">
        <f t="shared" si="26"/>
        <v>46.067932809449275</v>
      </c>
      <c r="J87" s="20"/>
      <c r="K87" s="20"/>
    </row>
    <row r="88" spans="1:11" x14ac:dyDescent="0.25">
      <c r="A88" s="21"/>
      <c r="B88" s="43" t="s">
        <v>90</v>
      </c>
      <c r="C88" s="58">
        <f>[1]Redondeadas!$J$88</f>
        <v>18979294</v>
      </c>
      <c r="D88" s="32">
        <v>0</v>
      </c>
      <c r="E88" s="32">
        <v>0</v>
      </c>
      <c r="F88" s="59">
        <f t="shared" si="4"/>
        <v>18979294</v>
      </c>
      <c r="G88" s="60">
        <f>'[2]analit dev'!F85</f>
        <v>14503129.92</v>
      </c>
      <c r="H88" s="36">
        <f t="shared" si="5"/>
        <v>4476164.08</v>
      </c>
      <c r="I88" s="45">
        <f t="shared" si="26"/>
        <v>76.415539587510466</v>
      </c>
      <c r="J88" s="20"/>
      <c r="K88" s="20"/>
    </row>
    <row r="89" spans="1:11" ht="25.5" x14ac:dyDescent="0.25">
      <c r="A89" s="21"/>
      <c r="B89" s="37" t="s">
        <v>91</v>
      </c>
      <c r="C89" s="58">
        <f>[1]Redondeadas!$J$89</f>
        <v>129104</v>
      </c>
      <c r="D89" s="32">
        <v>0</v>
      </c>
      <c r="E89" s="32">
        <v>0</v>
      </c>
      <c r="F89" s="59">
        <f t="shared" si="4"/>
        <v>129104</v>
      </c>
      <c r="G89" s="32">
        <v>0</v>
      </c>
      <c r="H89" s="36">
        <f t="shared" si="5"/>
        <v>129104</v>
      </c>
      <c r="I89" s="57">
        <f t="shared" si="26"/>
        <v>0</v>
      </c>
      <c r="J89" s="20"/>
      <c r="K89" s="20"/>
    </row>
    <row r="90" spans="1:11" x14ac:dyDescent="0.25">
      <c r="A90" s="21"/>
      <c r="B90" s="37" t="s">
        <v>92</v>
      </c>
      <c r="C90" s="32">
        <v>0</v>
      </c>
      <c r="D90" s="32">
        <v>0</v>
      </c>
      <c r="E90" s="32">
        <v>0</v>
      </c>
      <c r="F90" s="59">
        <f t="shared" si="4"/>
        <v>0</v>
      </c>
      <c r="G90" s="59">
        <f t="shared" si="4"/>
        <v>0</v>
      </c>
      <c r="H90" s="57">
        <f t="shared" si="5"/>
        <v>0</v>
      </c>
      <c r="I90" s="57">
        <f t="shared" si="26"/>
        <v>0</v>
      </c>
      <c r="J90" s="20"/>
      <c r="K90" s="20"/>
    </row>
    <row r="91" spans="1:11" x14ac:dyDescent="0.25">
      <c r="A91" s="21"/>
      <c r="B91" s="43" t="s">
        <v>93</v>
      </c>
      <c r="C91" s="58">
        <f>[1]Redondeadas!$J$90</f>
        <v>258214</v>
      </c>
      <c r="D91" s="32">
        <v>0</v>
      </c>
      <c r="E91" s="32">
        <v>0</v>
      </c>
      <c r="F91" s="59">
        <f t="shared" si="4"/>
        <v>258214</v>
      </c>
      <c r="G91" s="60">
        <f>'[2]analit dev'!F86</f>
        <v>101870</v>
      </c>
      <c r="H91" s="36">
        <f t="shared" si="5"/>
        <v>156344</v>
      </c>
      <c r="I91" s="45">
        <f t="shared" si="26"/>
        <v>39.451772560744189</v>
      </c>
      <c r="J91" s="20"/>
      <c r="K91" s="20"/>
    </row>
    <row r="92" spans="1:11" x14ac:dyDescent="0.25">
      <c r="A92" s="21"/>
      <c r="B92" s="43" t="s">
        <v>94</v>
      </c>
      <c r="C92" s="58">
        <f>[1]Redondeadas!$J$91</f>
        <v>387326</v>
      </c>
      <c r="D92" s="32">
        <v>0</v>
      </c>
      <c r="E92" s="32">
        <v>0</v>
      </c>
      <c r="F92" s="59">
        <f t="shared" si="4"/>
        <v>387326</v>
      </c>
      <c r="G92" s="60">
        <f>'[2]analit dev'!F87</f>
        <v>435654</v>
      </c>
      <c r="H92" s="36">
        <f t="shared" si="5"/>
        <v>-48328</v>
      </c>
      <c r="I92" s="45">
        <f t="shared" si="26"/>
        <v>112.47734466573378</v>
      </c>
      <c r="J92" s="20"/>
      <c r="K92" s="20"/>
    </row>
    <row r="93" spans="1:11" x14ac:dyDescent="0.25">
      <c r="A93" s="21"/>
      <c r="B93" s="30" t="s">
        <v>95</v>
      </c>
      <c r="C93" s="58">
        <f>[1]Redondeadas!$J$92</f>
        <v>6197317</v>
      </c>
      <c r="D93" s="32">
        <v>0</v>
      </c>
      <c r="E93" s="32">
        <v>0</v>
      </c>
      <c r="F93" s="59">
        <f t="shared" si="4"/>
        <v>6197317</v>
      </c>
      <c r="G93" s="60">
        <f>'[2]analit dev'!F88</f>
        <v>5814810</v>
      </c>
      <c r="H93" s="36">
        <f t="shared" si="5"/>
        <v>382507</v>
      </c>
      <c r="I93" s="39">
        <f t="shared" si="26"/>
        <v>93.827861314823807</v>
      </c>
      <c r="J93" s="20"/>
      <c r="K93" s="20"/>
    </row>
    <row r="94" spans="1:11" x14ac:dyDescent="0.25">
      <c r="A94" s="21"/>
      <c r="B94" s="30" t="s">
        <v>96</v>
      </c>
      <c r="C94" s="58">
        <f>[1]Redondeadas!$J$93</f>
        <v>4389764</v>
      </c>
      <c r="D94" s="32">
        <v>0</v>
      </c>
      <c r="E94" s="32">
        <v>0</v>
      </c>
      <c r="F94" s="59">
        <f t="shared" si="4"/>
        <v>4389764</v>
      </c>
      <c r="G94" s="60">
        <f>'[2]analit dev'!F89</f>
        <v>2950209</v>
      </c>
      <c r="H94" s="36">
        <f t="shared" si="5"/>
        <v>1439555</v>
      </c>
      <c r="I94" s="39">
        <f t="shared" si="26"/>
        <v>67.206551422809966</v>
      </c>
      <c r="J94" s="20"/>
      <c r="K94" s="20"/>
    </row>
    <row r="95" spans="1:11" ht="25.5" x14ac:dyDescent="0.25">
      <c r="A95" s="21"/>
      <c r="B95" s="48" t="s">
        <v>97</v>
      </c>
      <c r="C95" s="63">
        <f t="shared" ref="C95:H95" si="28">SUM(C96:C97)</f>
        <v>200000000</v>
      </c>
      <c r="D95" s="64">
        <f t="shared" si="28"/>
        <v>0</v>
      </c>
      <c r="E95" s="63">
        <f t="shared" si="28"/>
        <v>0</v>
      </c>
      <c r="F95" s="63">
        <f t="shared" si="28"/>
        <v>200000000</v>
      </c>
      <c r="G95" s="51">
        <f t="shared" si="28"/>
        <v>126558548</v>
      </c>
      <c r="H95" s="40">
        <f t="shared" si="28"/>
        <v>73441452</v>
      </c>
      <c r="I95" s="52">
        <f t="shared" si="26"/>
        <v>63.279273999999994</v>
      </c>
      <c r="J95" s="20"/>
      <c r="K95" s="20"/>
    </row>
    <row r="96" spans="1:11" x14ac:dyDescent="0.25">
      <c r="A96" s="21"/>
      <c r="B96" s="30" t="s">
        <v>98</v>
      </c>
      <c r="C96" s="58">
        <f>[1]Redondeadas!$J$96</f>
        <v>198700005</v>
      </c>
      <c r="D96" s="58"/>
      <c r="E96" s="32">
        <v>0</v>
      </c>
      <c r="F96" s="59">
        <f t="shared" si="4"/>
        <v>198700005</v>
      </c>
      <c r="G96" s="60">
        <f>'[2]analit dev'!F91</f>
        <v>125834326</v>
      </c>
      <c r="H96" s="36">
        <f t="shared" si="5"/>
        <v>72865679</v>
      </c>
      <c r="I96" s="39">
        <f t="shared" si="26"/>
        <v>63.328798607730285</v>
      </c>
      <c r="J96" s="20"/>
      <c r="K96" s="20"/>
    </row>
    <row r="97" spans="1:11" x14ac:dyDescent="0.25">
      <c r="A97" s="21"/>
      <c r="B97" s="30" t="s">
        <v>99</v>
      </c>
      <c r="C97" s="58">
        <f>[1]Redondeadas!$J$97</f>
        <v>1299995</v>
      </c>
      <c r="D97" s="32">
        <v>0</v>
      </c>
      <c r="E97" s="32">
        <v>0</v>
      </c>
      <c r="F97" s="59">
        <f t="shared" si="4"/>
        <v>1299995</v>
      </c>
      <c r="G97" s="60">
        <f>'[2]analit dev'!F92</f>
        <v>724222</v>
      </c>
      <c r="H97" s="36">
        <f t="shared" si="5"/>
        <v>575773</v>
      </c>
      <c r="I97" s="39">
        <f t="shared" si="26"/>
        <v>55.70959888307263</v>
      </c>
      <c r="J97" s="20"/>
      <c r="K97" s="20"/>
    </row>
    <row r="98" spans="1:11" x14ac:dyDescent="0.25">
      <c r="A98" s="21"/>
      <c r="B98" s="22" t="s">
        <v>100</v>
      </c>
      <c r="C98" s="29">
        <f t="shared" ref="C98:F98" si="29">SUM(C99:C105)</f>
        <v>800000</v>
      </c>
      <c r="D98" s="63">
        <f t="shared" ref="D98:E98" si="30">SUM(D99:D115)</f>
        <v>0</v>
      </c>
      <c r="E98" s="63">
        <f t="shared" si="30"/>
        <v>0</v>
      </c>
      <c r="F98" s="29">
        <f t="shared" si="29"/>
        <v>800000</v>
      </c>
      <c r="G98" s="29">
        <f>SUM(G99:G105)</f>
        <v>746666</v>
      </c>
      <c r="H98" s="40">
        <f>SUM(H99:H105)</f>
        <v>53334</v>
      </c>
      <c r="I98" s="25">
        <f>IF(G98=0,0,IF(F98=0,100,G98/F98*100))</f>
        <v>93.333250000000007</v>
      </c>
      <c r="J98" s="20"/>
      <c r="K98" s="20"/>
    </row>
    <row r="99" spans="1:11" x14ac:dyDescent="0.25">
      <c r="A99" s="21"/>
      <c r="B99" s="30" t="s">
        <v>101</v>
      </c>
      <c r="C99" s="58">
        <f>[1]Redondeadas!$J$101</f>
        <v>621857</v>
      </c>
      <c r="D99" s="32">
        <v>0</v>
      </c>
      <c r="E99" s="32">
        <v>0</v>
      </c>
      <c r="F99" s="59">
        <f t="shared" si="4"/>
        <v>621857</v>
      </c>
      <c r="G99" s="60">
        <f>'[2]analit dev'!F94</f>
        <v>501667</v>
      </c>
      <c r="H99" s="36">
        <f>F99-G99</f>
        <v>120190</v>
      </c>
      <c r="I99" s="39">
        <f>IF(G99=0,0,IF(F99=0,100,G99/F99*100))</f>
        <v>80.672405392236485</v>
      </c>
      <c r="J99" s="20"/>
      <c r="K99" s="20"/>
    </row>
    <row r="100" spans="1:11" ht="25.5" x14ac:dyDescent="0.25">
      <c r="A100" s="21"/>
      <c r="B100" s="37" t="s">
        <v>102</v>
      </c>
      <c r="C100" s="58">
        <f>[1]Redondeadas!$J$102</f>
        <v>19754</v>
      </c>
      <c r="D100" s="32">
        <v>0</v>
      </c>
      <c r="E100" s="32">
        <v>0</v>
      </c>
      <c r="F100" s="59">
        <f t="shared" si="4"/>
        <v>19754</v>
      </c>
      <c r="G100" s="56">
        <f>'[2]analit dev'!F95</f>
        <v>53435</v>
      </c>
      <c r="H100" s="36">
        <f>F100-G100</f>
        <v>-33681</v>
      </c>
      <c r="I100" s="57">
        <f>IF(G100=0,0,IF(F100=0,100,G100/F100*100))</f>
        <v>270.5021767743242</v>
      </c>
      <c r="J100" s="20"/>
      <c r="K100" s="20"/>
    </row>
    <row r="101" spans="1:11" x14ac:dyDescent="0.25">
      <c r="A101" s="21"/>
      <c r="B101" s="37" t="s">
        <v>103</v>
      </c>
      <c r="C101" s="32">
        <v>0</v>
      </c>
      <c r="D101" s="32">
        <v>0</v>
      </c>
      <c r="E101" s="32">
        <v>0</v>
      </c>
      <c r="F101" s="32">
        <v>0</v>
      </c>
      <c r="G101" s="56">
        <f>'[2]analit dev'!F96</f>
        <v>5345</v>
      </c>
      <c r="H101" s="36">
        <f>F101-G101</f>
        <v>-5345</v>
      </c>
      <c r="I101" s="57">
        <f>IF(G101=0,0,IF(F101=0,100,G101/F101*100))</f>
        <v>100</v>
      </c>
      <c r="J101" s="20"/>
      <c r="K101" s="20"/>
    </row>
    <row r="102" spans="1:11" x14ac:dyDescent="0.25">
      <c r="B102" s="37" t="s">
        <v>104</v>
      </c>
      <c r="C102" s="58">
        <f>[1]Redondeadas!$J$103</f>
        <v>157994</v>
      </c>
      <c r="D102" s="32">
        <v>0</v>
      </c>
      <c r="E102" s="32">
        <v>0</v>
      </c>
      <c r="F102" s="59">
        <f t="shared" si="4"/>
        <v>157994</v>
      </c>
      <c r="G102" s="56">
        <f>'[2]analit dev'!F97</f>
        <v>185958</v>
      </c>
      <c r="H102" s="36">
        <f t="shared" si="5"/>
        <v>-27964</v>
      </c>
      <c r="I102" s="57">
        <f t="shared" ref="I102:I140" si="31">IF(G102=0,0,IF(F102=0,100,G102/F102*100))</f>
        <v>117.6994063065686</v>
      </c>
      <c r="J102" s="20"/>
      <c r="K102" s="20"/>
    </row>
    <row r="103" spans="1:11" x14ac:dyDescent="0.25">
      <c r="B103" s="37" t="s">
        <v>105</v>
      </c>
      <c r="C103" s="32">
        <v>0</v>
      </c>
      <c r="D103" s="32">
        <v>0</v>
      </c>
      <c r="E103" s="32">
        <v>0</v>
      </c>
      <c r="F103" s="59">
        <f t="shared" ref="F103:F122" si="32">C103+D103+E103</f>
        <v>0</v>
      </c>
      <c r="G103" s="32">
        <v>0</v>
      </c>
      <c r="H103" s="57">
        <f t="shared" si="5"/>
        <v>0</v>
      </c>
      <c r="I103" s="57">
        <f t="shared" si="31"/>
        <v>0</v>
      </c>
      <c r="J103" s="20"/>
      <c r="K103" s="20"/>
    </row>
    <row r="104" spans="1:11" x14ac:dyDescent="0.25">
      <c r="A104" s="21"/>
      <c r="B104" s="37" t="s">
        <v>106</v>
      </c>
      <c r="C104" s="58">
        <f>[1]Redondeadas!$J$104</f>
        <v>395</v>
      </c>
      <c r="D104" s="32">
        <v>0</v>
      </c>
      <c r="E104" s="32">
        <v>0</v>
      </c>
      <c r="F104" s="59">
        <f t="shared" si="32"/>
        <v>395</v>
      </c>
      <c r="G104" s="32">
        <v>0</v>
      </c>
      <c r="H104" s="36">
        <f t="shared" ref="H104:H140" si="33">F104-G104</f>
        <v>395</v>
      </c>
      <c r="I104" s="57">
        <f t="shared" si="31"/>
        <v>0</v>
      </c>
      <c r="J104" s="20"/>
      <c r="K104" s="20"/>
    </row>
    <row r="105" spans="1:11" x14ac:dyDescent="0.25">
      <c r="A105" s="21"/>
      <c r="B105" s="37" t="s">
        <v>107</v>
      </c>
      <c r="C105" s="32">
        <v>0</v>
      </c>
      <c r="D105" s="32">
        <v>0</v>
      </c>
      <c r="E105" s="32">
        <v>0</v>
      </c>
      <c r="F105" s="59">
        <f t="shared" si="32"/>
        <v>0</v>
      </c>
      <c r="G105" s="56">
        <f>'[2]analit dev'!F98</f>
        <v>261</v>
      </c>
      <c r="H105" s="36">
        <f t="shared" si="33"/>
        <v>-261</v>
      </c>
      <c r="I105" s="57">
        <f t="shared" si="31"/>
        <v>100</v>
      </c>
      <c r="J105" s="20"/>
      <c r="K105" s="20"/>
    </row>
    <row r="106" spans="1:11" ht="25.5" x14ac:dyDescent="0.25">
      <c r="A106" s="21"/>
      <c r="B106" s="48" t="s">
        <v>108</v>
      </c>
      <c r="C106" s="63">
        <f t="shared" ref="C106:H106" si="34">SUM(C107:C122)</f>
        <v>120961467</v>
      </c>
      <c r="D106" s="64">
        <f t="shared" si="34"/>
        <v>0</v>
      </c>
      <c r="E106" s="63">
        <f t="shared" si="34"/>
        <v>0</v>
      </c>
      <c r="F106" s="63">
        <f t="shared" si="34"/>
        <v>120961467</v>
      </c>
      <c r="G106" s="51">
        <f t="shared" si="34"/>
        <v>58196938.5</v>
      </c>
      <c r="H106" s="40">
        <f t="shared" si="34"/>
        <v>62764528.5</v>
      </c>
      <c r="I106" s="52">
        <f>IF(G106=0,0,IF(F106=0,100,G106/F106*100))</f>
        <v>48.111964862330908</v>
      </c>
      <c r="J106" s="20"/>
      <c r="K106" s="20"/>
    </row>
    <row r="107" spans="1:11" x14ac:dyDescent="0.25">
      <c r="A107" s="21"/>
      <c r="B107" s="30" t="s">
        <v>109</v>
      </c>
      <c r="C107" s="58">
        <f>[1]Redondeadas!$J$107</f>
        <v>27168010</v>
      </c>
      <c r="D107" s="32">
        <v>0</v>
      </c>
      <c r="E107" s="32">
        <v>0</v>
      </c>
      <c r="F107" s="59">
        <f t="shared" si="32"/>
        <v>27168010</v>
      </c>
      <c r="G107" s="60">
        <f>'[2]analit dev'!F100</f>
        <v>12808120</v>
      </c>
      <c r="H107" s="36">
        <f t="shared" si="33"/>
        <v>14359890</v>
      </c>
      <c r="I107" s="39">
        <f>IF(G107=0,0,IF(F107=0,100,G107/F107*100))</f>
        <v>47.144122812086714</v>
      </c>
      <c r="J107" s="20"/>
      <c r="K107" s="20"/>
    </row>
    <row r="108" spans="1:11" x14ac:dyDescent="0.25">
      <c r="A108" s="21"/>
      <c r="B108" s="30" t="s">
        <v>110</v>
      </c>
      <c r="C108" s="58">
        <f>[1]Redondeadas!$J$108</f>
        <v>47779773</v>
      </c>
      <c r="D108" s="32">
        <v>0</v>
      </c>
      <c r="E108" s="32">
        <v>0</v>
      </c>
      <c r="F108" s="59">
        <f t="shared" si="32"/>
        <v>47779773</v>
      </c>
      <c r="G108" s="60">
        <f>'[2]analit dev'!F101</f>
        <v>26235605</v>
      </c>
      <c r="H108" s="36">
        <f t="shared" si="33"/>
        <v>21544168</v>
      </c>
      <c r="I108" s="36">
        <f>IF(G108=0,0,IF(F108=0,100,G108/F108*100))</f>
        <v>54.909438351663994</v>
      </c>
      <c r="J108" s="20"/>
      <c r="K108" s="20"/>
    </row>
    <row r="109" spans="1:11" x14ac:dyDescent="0.25">
      <c r="A109" s="21"/>
      <c r="B109" s="30" t="s">
        <v>111</v>
      </c>
      <c r="C109" s="32">
        <v>0</v>
      </c>
      <c r="D109" s="32">
        <v>0</v>
      </c>
      <c r="E109" s="32">
        <v>0</v>
      </c>
      <c r="F109" s="59">
        <f t="shared" si="32"/>
        <v>0</v>
      </c>
      <c r="G109" s="32">
        <v>0</v>
      </c>
      <c r="H109" s="39">
        <f t="shared" si="33"/>
        <v>0</v>
      </c>
      <c r="I109" s="39">
        <f t="shared" si="31"/>
        <v>0</v>
      </c>
      <c r="J109" s="20"/>
      <c r="K109" s="20"/>
    </row>
    <row r="110" spans="1:11" x14ac:dyDescent="0.25">
      <c r="A110" s="21"/>
      <c r="B110" s="30" t="s">
        <v>112</v>
      </c>
      <c r="C110" s="32">
        <v>0</v>
      </c>
      <c r="D110" s="32">
        <v>0</v>
      </c>
      <c r="E110" s="32">
        <v>0</v>
      </c>
      <c r="F110" s="59">
        <f t="shared" si="32"/>
        <v>0</v>
      </c>
      <c r="G110" s="32">
        <v>0</v>
      </c>
      <c r="H110" s="39">
        <f t="shared" si="33"/>
        <v>0</v>
      </c>
      <c r="I110" s="39">
        <f t="shared" si="31"/>
        <v>0</v>
      </c>
      <c r="J110" s="20"/>
      <c r="K110" s="20"/>
    </row>
    <row r="111" spans="1:11" x14ac:dyDescent="0.25">
      <c r="A111" s="21"/>
      <c r="B111" s="37" t="s">
        <v>113</v>
      </c>
      <c r="C111" s="58">
        <f>[1]Redondeadas!$J$109</f>
        <v>12091</v>
      </c>
      <c r="D111" s="32">
        <v>0</v>
      </c>
      <c r="E111" s="32">
        <v>0</v>
      </c>
      <c r="F111" s="59">
        <f t="shared" si="32"/>
        <v>12091</v>
      </c>
      <c r="G111" s="32">
        <v>0</v>
      </c>
      <c r="H111" s="36">
        <f t="shared" si="33"/>
        <v>12091</v>
      </c>
      <c r="I111" s="57">
        <f t="shared" si="31"/>
        <v>0</v>
      </c>
      <c r="J111" s="20"/>
      <c r="K111" s="20"/>
    </row>
    <row r="112" spans="1:11" x14ac:dyDescent="0.25">
      <c r="A112" s="21"/>
      <c r="B112" s="30" t="s">
        <v>114</v>
      </c>
      <c r="C112" s="58">
        <f>[1]Redondeadas!$J$110</f>
        <v>2177302</v>
      </c>
      <c r="D112" s="32">
        <v>0</v>
      </c>
      <c r="E112" s="32">
        <v>0</v>
      </c>
      <c r="F112" s="59">
        <f t="shared" si="32"/>
        <v>2177302</v>
      </c>
      <c r="G112" s="60">
        <f>'[2]analit dev'!F102</f>
        <v>1155402</v>
      </c>
      <c r="H112" s="36">
        <f t="shared" si="33"/>
        <v>1021900</v>
      </c>
      <c r="I112" s="39">
        <f t="shared" si="31"/>
        <v>53.065766714952723</v>
      </c>
      <c r="J112" s="20"/>
      <c r="K112" s="20"/>
    </row>
    <row r="113" spans="1:11" x14ac:dyDescent="0.25">
      <c r="A113" s="21"/>
      <c r="B113" s="30" t="s">
        <v>115</v>
      </c>
      <c r="C113" s="58">
        <f>[1]Redondeadas!$J$111</f>
        <v>19087713</v>
      </c>
      <c r="D113" s="32">
        <v>0</v>
      </c>
      <c r="E113" s="32">
        <v>0</v>
      </c>
      <c r="F113" s="59">
        <f t="shared" si="32"/>
        <v>19087713</v>
      </c>
      <c r="G113" s="60">
        <f>'[2]analit dev'!F103</f>
        <v>9030788</v>
      </c>
      <c r="H113" s="36">
        <f t="shared" si="33"/>
        <v>10056925</v>
      </c>
      <c r="I113" s="39">
        <f t="shared" si="31"/>
        <v>47.312048331824769</v>
      </c>
      <c r="J113" s="20"/>
      <c r="K113" s="20"/>
    </row>
    <row r="114" spans="1:11" x14ac:dyDescent="0.25">
      <c r="A114" s="21"/>
      <c r="B114" s="30" t="s">
        <v>116</v>
      </c>
      <c r="C114" s="58">
        <f>[1]Redondeadas!$J$112</f>
        <v>24567269</v>
      </c>
      <c r="D114" s="32">
        <v>0</v>
      </c>
      <c r="E114" s="32">
        <v>0</v>
      </c>
      <c r="F114" s="59">
        <f t="shared" si="32"/>
        <v>24567269</v>
      </c>
      <c r="G114" s="60">
        <f>'[2]analit dev'!F104</f>
        <v>8906695.5</v>
      </c>
      <c r="H114" s="36">
        <f t="shared" si="33"/>
        <v>15660573.5</v>
      </c>
      <c r="I114" s="39">
        <f t="shared" si="31"/>
        <v>36.25431666824668</v>
      </c>
      <c r="J114" s="20"/>
      <c r="K114" s="20"/>
    </row>
    <row r="115" spans="1:11" x14ac:dyDescent="0.25">
      <c r="A115" s="21"/>
      <c r="B115" s="30" t="s">
        <v>117</v>
      </c>
      <c r="C115" s="58">
        <f>[1]Redondeadas!$J$113</f>
        <v>96763</v>
      </c>
      <c r="D115" s="32">
        <v>0</v>
      </c>
      <c r="E115" s="32">
        <v>0</v>
      </c>
      <c r="F115" s="59">
        <f t="shared" si="32"/>
        <v>96763</v>
      </c>
      <c r="G115" s="60">
        <f>'[2]analit dev'!F105</f>
        <v>60092</v>
      </c>
      <c r="H115" s="36">
        <f t="shared" si="33"/>
        <v>36671</v>
      </c>
      <c r="I115" s="39">
        <f t="shared" si="31"/>
        <v>62.102249826896653</v>
      </c>
      <c r="J115" s="20"/>
      <c r="K115" s="20"/>
    </row>
    <row r="116" spans="1:11" x14ac:dyDescent="0.25">
      <c r="A116" s="21"/>
      <c r="B116" s="30" t="s">
        <v>118</v>
      </c>
      <c r="C116" s="58">
        <f>[1]Redondeadas!$J$114</f>
        <v>12091</v>
      </c>
      <c r="D116" s="32">
        <v>0</v>
      </c>
      <c r="E116" s="32">
        <v>0</v>
      </c>
      <c r="F116" s="59">
        <f t="shared" si="32"/>
        <v>12091</v>
      </c>
      <c r="G116" s="32">
        <v>0</v>
      </c>
      <c r="H116" s="36">
        <f t="shared" si="33"/>
        <v>12091</v>
      </c>
      <c r="I116" s="39">
        <f t="shared" si="31"/>
        <v>0</v>
      </c>
      <c r="J116" s="20"/>
      <c r="K116" s="20"/>
    </row>
    <row r="117" spans="1:11" x14ac:dyDescent="0.25">
      <c r="A117" s="21"/>
      <c r="B117" s="30" t="s">
        <v>119</v>
      </c>
      <c r="C117" s="58">
        <f>[1]Redondeadas!$J$115</f>
        <v>12091</v>
      </c>
      <c r="D117" s="32">
        <v>0</v>
      </c>
      <c r="E117" s="32">
        <v>0</v>
      </c>
      <c r="F117" s="59">
        <f t="shared" si="32"/>
        <v>12091</v>
      </c>
      <c r="G117" s="32">
        <v>0</v>
      </c>
      <c r="H117" s="36">
        <f t="shared" si="33"/>
        <v>12091</v>
      </c>
      <c r="I117" s="39">
        <f t="shared" si="31"/>
        <v>0</v>
      </c>
      <c r="J117" s="20"/>
      <c r="K117" s="20"/>
    </row>
    <row r="118" spans="1:11" x14ac:dyDescent="0.25">
      <c r="A118" s="21"/>
      <c r="B118" s="30" t="s">
        <v>120</v>
      </c>
      <c r="C118" s="58">
        <f>[1]Redondeadas!$J$116</f>
        <v>12091</v>
      </c>
      <c r="D118" s="32">
        <v>0</v>
      </c>
      <c r="E118" s="32">
        <v>0</v>
      </c>
      <c r="F118" s="59">
        <f t="shared" si="32"/>
        <v>12091</v>
      </c>
      <c r="G118" s="32">
        <v>0</v>
      </c>
      <c r="H118" s="36">
        <f t="shared" si="33"/>
        <v>12091</v>
      </c>
      <c r="I118" s="39">
        <f t="shared" si="31"/>
        <v>0</v>
      </c>
      <c r="J118" s="20"/>
      <c r="K118" s="20"/>
    </row>
    <row r="119" spans="1:11" x14ac:dyDescent="0.25">
      <c r="A119" s="21"/>
      <c r="B119" s="30" t="s">
        <v>121</v>
      </c>
      <c r="C119" s="58">
        <f>[1]Redondeadas!$J$117</f>
        <v>12091</v>
      </c>
      <c r="D119" s="32">
        <v>0</v>
      </c>
      <c r="E119" s="32">
        <v>0</v>
      </c>
      <c r="F119" s="59">
        <f t="shared" si="32"/>
        <v>12091</v>
      </c>
      <c r="G119" s="32">
        <v>0</v>
      </c>
      <c r="H119" s="36">
        <f t="shared" si="33"/>
        <v>12091</v>
      </c>
      <c r="I119" s="39">
        <f t="shared" si="31"/>
        <v>0</v>
      </c>
      <c r="J119" s="20"/>
      <c r="K119" s="20"/>
    </row>
    <row r="120" spans="1:11" x14ac:dyDescent="0.25">
      <c r="A120" s="21"/>
      <c r="B120" s="30" t="s">
        <v>122</v>
      </c>
      <c r="C120" s="32">
        <v>0</v>
      </c>
      <c r="D120" s="32">
        <v>0</v>
      </c>
      <c r="E120" s="32">
        <v>0</v>
      </c>
      <c r="F120" s="59">
        <f t="shared" si="32"/>
        <v>0</v>
      </c>
      <c r="G120" s="32">
        <v>0</v>
      </c>
      <c r="H120" s="39">
        <f t="shared" si="33"/>
        <v>0</v>
      </c>
      <c r="I120" s="39">
        <f t="shared" si="31"/>
        <v>0</v>
      </c>
      <c r="J120" s="20"/>
      <c r="K120" s="20"/>
    </row>
    <row r="121" spans="1:11" x14ac:dyDescent="0.25">
      <c r="A121" s="21"/>
      <c r="B121" s="30" t="s">
        <v>123</v>
      </c>
      <c r="C121" s="58">
        <f>[1]Redondeadas!$J$118</f>
        <v>12091</v>
      </c>
      <c r="D121" s="32">
        <v>0</v>
      </c>
      <c r="E121" s="32">
        <v>0</v>
      </c>
      <c r="F121" s="59">
        <f t="shared" si="32"/>
        <v>12091</v>
      </c>
      <c r="G121" s="60">
        <f>'[2]analit dev'!F106</f>
        <v>236</v>
      </c>
      <c r="H121" s="36">
        <f t="shared" si="33"/>
        <v>11855</v>
      </c>
      <c r="I121" s="39">
        <f t="shared" si="31"/>
        <v>1.9518650235712514</v>
      </c>
      <c r="J121" s="20"/>
      <c r="K121" s="20"/>
    </row>
    <row r="122" spans="1:11" x14ac:dyDescent="0.25">
      <c r="A122" s="21"/>
      <c r="B122" s="30" t="s">
        <v>124</v>
      </c>
      <c r="C122" s="58">
        <f>[1]Redondeadas!$J$119</f>
        <v>12091</v>
      </c>
      <c r="D122" s="32">
        <v>0</v>
      </c>
      <c r="E122" s="32">
        <v>0</v>
      </c>
      <c r="F122" s="59">
        <f t="shared" si="32"/>
        <v>12091</v>
      </c>
      <c r="G122" s="32">
        <v>0</v>
      </c>
      <c r="H122" s="36">
        <f t="shared" si="33"/>
        <v>12091</v>
      </c>
      <c r="I122" s="39">
        <f t="shared" si="31"/>
        <v>0</v>
      </c>
      <c r="J122" s="20"/>
      <c r="K122" s="20"/>
    </row>
    <row r="123" spans="1:11" ht="25.5" x14ac:dyDescent="0.25">
      <c r="A123" s="21"/>
      <c r="B123" s="48" t="s">
        <v>125</v>
      </c>
      <c r="C123" s="63">
        <f>SUM(C124:C140)</f>
        <v>204344798</v>
      </c>
      <c r="D123" s="64">
        <f t="shared" ref="D123:H123" si="35">SUM(D124:D140)</f>
        <v>0</v>
      </c>
      <c r="E123" s="63">
        <f t="shared" si="35"/>
        <v>0</v>
      </c>
      <c r="F123" s="63">
        <f t="shared" si="35"/>
        <v>204344798</v>
      </c>
      <c r="G123" s="51">
        <f t="shared" si="35"/>
        <v>86193371.849999994</v>
      </c>
      <c r="H123" s="40">
        <f t="shared" si="35"/>
        <v>118151426.15000001</v>
      </c>
      <c r="I123" s="52">
        <f t="shared" si="31"/>
        <v>42.180360201780125</v>
      </c>
      <c r="J123" s="20"/>
      <c r="K123" s="20"/>
    </row>
    <row r="124" spans="1:11" x14ac:dyDescent="0.25">
      <c r="A124" s="21"/>
      <c r="B124" s="37" t="s">
        <v>126</v>
      </c>
      <c r="C124" s="65">
        <f>[1]Redondeadas!$J$123</f>
        <v>20522</v>
      </c>
      <c r="D124" s="32">
        <v>0</v>
      </c>
      <c r="E124" s="32">
        <v>0</v>
      </c>
      <c r="F124" s="65">
        <f t="shared" ref="F124:F325" si="36">C124+D124+E124</f>
        <v>20522</v>
      </c>
      <c r="G124" s="56">
        <f>'[2]analit dev'!F108</f>
        <v>1285.7</v>
      </c>
      <c r="H124" s="36">
        <f t="shared" si="33"/>
        <v>19236.3</v>
      </c>
      <c r="I124" s="57">
        <f t="shared" si="31"/>
        <v>6.2649839196959363</v>
      </c>
      <c r="J124" s="20"/>
      <c r="K124" s="20"/>
    </row>
    <row r="125" spans="1:11" ht="25.5" x14ac:dyDescent="0.25">
      <c r="A125" s="21"/>
      <c r="B125" s="37" t="s">
        <v>127</v>
      </c>
      <c r="C125" s="65">
        <f>[1]Redondeadas!$J$124</f>
        <v>3596461</v>
      </c>
      <c r="D125" s="32">
        <v>0</v>
      </c>
      <c r="E125" s="32">
        <v>0</v>
      </c>
      <c r="F125" s="65">
        <f t="shared" si="36"/>
        <v>3596461</v>
      </c>
      <c r="G125" s="56">
        <f>'[2]analit dev'!F109</f>
        <v>966969.8</v>
      </c>
      <c r="H125" s="36">
        <f t="shared" si="33"/>
        <v>2629491.2000000002</v>
      </c>
      <c r="I125" s="57">
        <f t="shared" si="31"/>
        <v>26.886703345316409</v>
      </c>
      <c r="J125" s="20"/>
      <c r="K125" s="20"/>
    </row>
    <row r="126" spans="1:11" x14ac:dyDescent="0.25">
      <c r="A126" s="21"/>
      <c r="B126" s="37" t="s">
        <v>128</v>
      </c>
      <c r="C126" s="65">
        <f>[1]Redondeadas!$J$125</f>
        <v>61299</v>
      </c>
      <c r="D126" s="32">
        <v>0</v>
      </c>
      <c r="E126" s="32">
        <v>0</v>
      </c>
      <c r="F126" s="65">
        <f t="shared" si="36"/>
        <v>61299</v>
      </c>
      <c r="G126" s="56">
        <f>'[2]analit dev'!F110</f>
        <v>15583.55</v>
      </c>
      <c r="H126" s="36">
        <f t="shared" si="33"/>
        <v>45715.45</v>
      </c>
      <c r="I126" s="57">
        <f t="shared" si="31"/>
        <v>25.422192857958532</v>
      </c>
      <c r="J126" s="20"/>
      <c r="K126" s="20"/>
    </row>
    <row r="127" spans="1:11" ht="25.5" x14ac:dyDescent="0.25">
      <c r="A127" s="21"/>
      <c r="B127" s="37" t="s">
        <v>129</v>
      </c>
      <c r="C127" s="65">
        <f>[1]Redondeadas!$J$126</f>
        <v>175532174</v>
      </c>
      <c r="D127" s="32">
        <v>0</v>
      </c>
      <c r="E127" s="32">
        <v>0</v>
      </c>
      <c r="F127" s="65">
        <f t="shared" si="36"/>
        <v>175532174</v>
      </c>
      <c r="G127" s="56">
        <f>'[2]analit dev'!F111</f>
        <v>77331410.5</v>
      </c>
      <c r="H127" s="36">
        <f t="shared" si="33"/>
        <v>98200763.5</v>
      </c>
      <c r="I127" s="57">
        <f t="shared" si="31"/>
        <v>44.055405193124308</v>
      </c>
      <c r="J127" s="20"/>
      <c r="K127" s="20"/>
    </row>
    <row r="128" spans="1:11" x14ac:dyDescent="0.25">
      <c r="A128" s="21"/>
      <c r="B128" s="37" t="s">
        <v>130</v>
      </c>
      <c r="C128" s="65">
        <f>[1]Redondeadas!$J$127</f>
        <v>5374262</v>
      </c>
      <c r="D128" s="32">
        <v>0</v>
      </c>
      <c r="E128" s="32">
        <v>0</v>
      </c>
      <c r="F128" s="65">
        <f t="shared" si="36"/>
        <v>5374262</v>
      </c>
      <c r="G128" s="56">
        <f>'[2]analit dev'!F112</f>
        <v>1472524</v>
      </c>
      <c r="H128" s="36">
        <f t="shared" si="33"/>
        <v>3901738</v>
      </c>
      <c r="I128" s="57">
        <f t="shared" si="31"/>
        <v>27.399557371784255</v>
      </c>
      <c r="J128" s="20"/>
      <c r="K128" s="20"/>
    </row>
    <row r="129" spans="1:11" ht="38.25" x14ac:dyDescent="0.25">
      <c r="A129" s="21"/>
      <c r="B129" s="37" t="s">
        <v>131</v>
      </c>
      <c r="C129" s="65">
        <f>[1]Redondeadas!$J$128</f>
        <v>306511</v>
      </c>
      <c r="D129" s="32">
        <v>0</v>
      </c>
      <c r="E129" s="32">
        <v>0</v>
      </c>
      <c r="F129" s="65">
        <f t="shared" si="36"/>
        <v>306511</v>
      </c>
      <c r="G129" s="56">
        <f>'[2]analit dev'!F113</f>
        <v>233728</v>
      </c>
      <c r="H129" s="36">
        <f t="shared" si="33"/>
        <v>72783</v>
      </c>
      <c r="I129" s="57">
        <f t="shared" si="31"/>
        <v>76.254359549901963</v>
      </c>
      <c r="J129" s="20"/>
      <c r="K129" s="20"/>
    </row>
    <row r="130" spans="1:11" x14ac:dyDescent="0.25">
      <c r="A130" s="21"/>
      <c r="B130" s="37" t="s">
        <v>132</v>
      </c>
      <c r="C130" s="65">
        <f>[1]Redondeadas!$J$129</f>
        <v>1062587</v>
      </c>
      <c r="D130" s="32">
        <v>0</v>
      </c>
      <c r="E130" s="32">
        <v>0</v>
      </c>
      <c r="F130" s="65">
        <f t="shared" si="36"/>
        <v>1062587</v>
      </c>
      <c r="G130" s="56">
        <f>'[2]analit dev'!F114</f>
        <v>708816.3</v>
      </c>
      <c r="H130" s="36">
        <f t="shared" si="33"/>
        <v>353770.69999999995</v>
      </c>
      <c r="I130" s="57">
        <f t="shared" si="31"/>
        <v>66.706660254642685</v>
      </c>
      <c r="J130" s="20"/>
      <c r="K130" s="20"/>
    </row>
    <row r="131" spans="1:11" ht="25.5" x14ac:dyDescent="0.25">
      <c r="A131" s="21"/>
      <c r="B131" s="37" t="s">
        <v>133</v>
      </c>
      <c r="C131" s="65">
        <f>[1]Redondeadas!$J$130</f>
        <v>14651516</v>
      </c>
      <c r="D131" s="32">
        <v>0</v>
      </c>
      <c r="E131" s="32">
        <v>0</v>
      </c>
      <c r="F131" s="65">
        <f t="shared" si="36"/>
        <v>14651516</v>
      </c>
      <c r="G131" s="56">
        <f>'[2]analit dev'!F115</f>
        <v>4200779.7</v>
      </c>
      <c r="H131" s="36">
        <f t="shared" si="33"/>
        <v>10450736.300000001</v>
      </c>
      <c r="I131" s="57">
        <f t="shared" si="31"/>
        <v>28.671297222758383</v>
      </c>
      <c r="J131" s="20"/>
      <c r="K131" s="20"/>
    </row>
    <row r="132" spans="1:11" ht="25.5" x14ac:dyDescent="0.25">
      <c r="A132" s="21"/>
      <c r="B132" s="37" t="s">
        <v>134</v>
      </c>
      <c r="C132" s="65">
        <f>[1]Redondeadas!$J$131</f>
        <v>81730</v>
      </c>
      <c r="D132" s="32">
        <v>0</v>
      </c>
      <c r="E132" s="32">
        <v>0</v>
      </c>
      <c r="F132" s="65">
        <f t="shared" si="36"/>
        <v>81730</v>
      </c>
      <c r="G132" s="56">
        <f>'[2]analit dev'!F116</f>
        <v>26597</v>
      </c>
      <c r="H132" s="36">
        <f t="shared" si="33"/>
        <v>55133</v>
      </c>
      <c r="I132" s="57">
        <f t="shared" si="31"/>
        <v>32.542518047228683</v>
      </c>
      <c r="J132" s="20"/>
      <c r="K132" s="20"/>
    </row>
    <row r="133" spans="1:11" x14ac:dyDescent="0.25">
      <c r="A133" s="21"/>
      <c r="B133" s="37" t="s">
        <v>135</v>
      </c>
      <c r="C133" s="65"/>
      <c r="D133" s="32">
        <v>0</v>
      </c>
      <c r="E133" s="32">
        <v>0</v>
      </c>
      <c r="F133" s="65">
        <f t="shared" si="36"/>
        <v>0</v>
      </c>
      <c r="G133" s="56">
        <f>'[2]analit dev'!F117</f>
        <v>1014</v>
      </c>
      <c r="H133" s="36">
        <f t="shared" si="33"/>
        <v>-1014</v>
      </c>
      <c r="I133" s="57">
        <f t="shared" si="31"/>
        <v>100</v>
      </c>
      <c r="J133" s="20"/>
      <c r="K133" s="20"/>
    </row>
    <row r="134" spans="1:11" x14ac:dyDescent="0.25">
      <c r="A134" s="21"/>
      <c r="B134" s="61" t="s">
        <v>136</v>
      </c>
      <c r="C134" s="65">
        <f>[1]Redondeadas!$J$132</f>
        <v>694767</v>
      </c>
      <c r="D134" s="32">
        <v>0</v>
      </c>
      <c r="E134" s="32">
        <v>0</v>
      </c>
      <c r="F134" s="65">
        <f t="shared" si="36"/>
        <v>694767</v>
      </c>
      <c r="G134" s="56">
        <f>'[2]analit dev'!F118</f>
        <v>331154</v>
      </c>
      <c r="H134" s="36">
        <f t="shared" si="33"/>
        <v>363613</v>
      </c>
      <c r="I134" s="62">
        <f t="shared" si="31"/>
        <v>47.664037008090482</v>
      </c>
      <c r="J134" s="20"/>
      <c r="K134" s="20"/>
    </row>
    <row r="135" spans="1:11" ht="38.25" x14ac:dyDescent="0.25">
      <c r="A135" s="21"/>
      <c r="B135" s="37" t="s">
        <v>137</v>
      </c>
      <c r="C135" s="65">
        <f>[1]Redondeadas!$J$133</f>
        <v>1328237</v>
      </c>
      <c r="D135" s="32">
        <v>0</v>
      </c>
      <c r="E135" s="32">
        <v>0</v>
      </c>
      <c r="F135" s="65">
        <f t="shared" si="36"/>
        <v>1328237</v>
      </c>
      <c r="G135" s="56">
        <f>'[2]analit dev'!F119</f>
        <v>358355.3</v>
      </c>
      <c r="H135" s="36">
        <f t="shared" si="33"/>
        <v>969881.7</v>
      </c>
      <c r="I135" s="57">
        <f t="shared" si="31"/>
        <v>26.979770929435031</v>
      </c>
      <c r="J135" s="20"/>
      <c r="K135" s="20"/>
    </row>
    <row r="136" spans="1:11" x14ac:dyDescent="0.25">
      <c r="A136" s="21"/>
      <c r="B136" s="37" t="s">
        <v>138</v>
      </c>
      <c r="C136" s="65">
        <f>[1]Redondeadas!$J$134</f>
        <v>61299</v>
      </c>
      <c r="D136" s="32">
        <v>0</v>
      </c>
      <c r="E136" s="32">
        <v>0</v>
      </c>
      <c r="F136" s="65">
        <f t="shared" si="36"/>
        <v>61299</v>
      </c>
      <c r="G136" s="56"/>
      <c r="H136" s="36">
        <f t="shared" si="33"/>
        <v>61299</v>
      </c>
      <c r="I136" s="57">
        <f t="shared" si="31"/>
        <v>0</v>
      </c>
      <c r="J136" s="20"/>
      <c r="K136" s="20"/>
    </row>
    <row r="137" spans="1:11" x14ac:dyDescent="0.25">
      <c r="A137" s="21"/>
      <c r="B137" s="61" t="s">
        <v>139</v>
      </c>
      <c r="C137" s="65">
        <f>[1]Redondeadas!$J$135</f>
        <v>633464</v>
      </c>
      <c r="D137" s="32">
        <v>0</v>
      </c>
      <c r="E137" s="32">
        <v>0</v>
      </c>
      <c r="F137" s="65">
        <f t="shared" si="36"/>
        <v>633464</v>
      </c>
      <c r="G137" s="56">
        <f>'[2]analit dev'!F120</f>
        <v>240213</v>
      </c>
      <c r="H137" s="36">
        <f t="shared" si="33"/>
        <v>393251</v>
      </c>
      <c r="I137" s="62">
        <f t="shared" si="31"/>
        <v>37.92054481391208</v>
      </c>
      <c r="J137" s="20"/>
      <c r="K137" s="20"/>
    </row>
    <row r="138" spans="1:11" x14ac:dyDescent="0.25">
      <c r="A138" s="21"/>
      <c r="B138" s="61" t="s">
        <v>140</v>
      </c>
      <c r="C138" s="65">
        <f>[1]Redondeadas!$J$136</f>
        <v>899111</v>
      </c>
      <c r="D138" s="32">
        <v>0</v>
      </c>
      <c r="E138" s="32">
        <v>0</v>
      </c>
      <c r="F138" s="65">
        <f t="shared" si="36"/>
        <v>899111</v>
      </c>
      <c r="G138" s="56">
        <f>'[2]analit dev'!F121</f>
        <v>297467</v>
      </c>
      <c r="H138" s="36">
        <f t="shared" si="33"/>
        <v>601644</v>
      </c>
      <c r="I138" s="62">
        <f t="shared" si="31"/>
        <v>33.084569091024356</v>
      </c>
      <c r="J138" s="20"/>
      <c r="K138" s="20"/>
    </row>
    <row r="139" spans="1:11" x14ac:dyDescent="0.25">
      <c r="A139" s="21"/>
      <c r="B139" s="61" t="s">
        <v>141</v>
      </c>
      <c r="C139" s="65">
        <f>[1]Redondeadas!$J$137</f>
        <v>20429</v>
      </c>
      <c r="D139" s="32">
        <v>0</v>
      </c>
      <c r="E139" s="32">
        <v>0</v>
      </c>
      <c r="F139" s="65">
        <f t="shared" si="36"/>
        <v>20429</v>
      </c>
      <c r="G139" s="56">
        <f>'[2]analit dev'!F122</f>
        <v>160</v>
      </c>
      <c r="H139" s="36">
        <f t="shared" si="33"/>
        <v>20269</v>
      </c>
      <c r="I139" s="62">
        <f t="shared" si="31"/>
        <v>0.78320035244015851</v>
      </c>
      <c r="J139" s="20"/>
      <c r="K139" s="20"/>
    </row>
    <row r="140" spans="1:11" ht="38.25" x14ac:dyDescent="0.25">
      <c r="A140" s="21"/>
      <c r="B140" s="37" t="s">
        <v>142</v>
      </c>
      <c r="C140" s="65">
        <f>[1]Redondeadas!$J$138</f>
        <v>20429</v>
      </c>
      <c r="D140" s="32">
        <v>0</v>
      </c>
      <c r="E140" s="32">
        <v>0</v>
      </c>
      <c r="F140" s="65">
        <f t="shared" si="36"/>
        <v>20429</v>
      </c>
      <c r="G140" s="56">
        <f>'[2]analit dev'!F123</f>
        <v>7314</v>
      </c>
      <c r="H140" s="36">
        <f t="shared" si="33"/>
        <v>13115</v>
      </c>
      <c r="I140" s="57">
        <f t="shared" si="31"/>
        <v>35.802046110920749</v>
      </c>
      <c r="J140" s="20"/>
      <c r="K140" s="20"/>
    </row>
    <row r="141" spans="1:11" x14ac:dyDescent="0.25">
      <c r="A141" s="21"/>
      <c r="B141" s="22" t="s">
        <v>143</v>
      </c>
      <c r="C141" s="23">
        <f>SUM(C142:C149)</f>
        <v>7537249</v>
      </c>
      <c r="D141" s="23">
        <f t="shared" ref="D141:H141" si="37">SUM(D142:D149)</f>
        <v>0</v>
      </c>
      <c r="E141" s="23">
        <f t="shared" si="37"/>
        <v>0</v>
      </c>
      <c r="F141" s="23">
        <f t="shared" si="37"/>
        <v>7537249</v>
      </c>
      <c r="G141" s="23">
        <f t="shared" si="37"/>
        <v>3358064</v>
      </c>
      <c r="H141" s="40">
        <f t="shared" si="37"/>
        <v>4179185</v>
      </c>
      <c r="I141" s="25">
        <f>IF(G141=0,0,IF(F141=0,100,G141/F141*100))</f>
        <v>44.552913138467368</v>
      </c>
      <c r="J141" s="20"/>
      <c r="K141" s="20"/>
    </row>
    <row r="142" spans="1:11" x14ac:dyDescent="0.25">
      <c r="A142" s="21"/>
      <c r="B142" s="61" t="s">
        <v>144</v>
      </c>
      <c r="C142" s="59">
        <f>[1]Redondeadas!$J$141</f>
        <v>1766015</v>
      </c>
      <c r="D142" s="32">
        <v>0</v>
      </c>
      <c r="E142" s="32">
        <v>0</v>
      </c>
      <c r="F142" s="59">
        <f t="shared" si="36"/>
        <v>1766015</v>
      </c>
      <c r="G142" s="66">
        <f>'[2]analit dev'!F125</f>
        <v>706780</v>
      </c>
      <c r="H142" s="36">
        <f>F142-G142</f>
        <v>1059235</v>
      </c>
      <c r="I142" s="62">
        <f>IF(G142=0,0,IF(F142=0,100,G142/F142*100))</f>
        <v>40.02117762306662</v>
      </c>
      <c r="J142" s="20"/>
      <c r="K142" s="20"/>
    </row>
    <row r="143" spans="1:11" x14ac:dyDescent="0.25">
      <c r="A143" s="21"/>
      <c r="B143" s="61" t="s">
        <v>145</v>
      </c>
      <c r="C143" s="59">
        <f>[1]Redondeadas!$J$142</f>
        <v>2453370</v>
      </c>
      <c r="D143" s="32">
        <v>0</v>
      </c>
      <c r="E143" s="32">
        <v>0</v>
      </c>
      <c r="F143" s="59">
        <f t="shared" si="36"/>
        <v>2453370</v>
      </c>
      <c r="G143" s="66">
        <f>'[2]analit dev'!F126</f>
        <v>1065435</v>
      </c>
      <c r="H143" s="36">
        <f t="shared" ref="H143:H206" si="38">F143-G143</f>
        <v>1387935</v>
      </c>
      <c r="I143" s="62">
        <f t="shared" ref="I143:I206" si="39">IF(G143=0,0,IF(F143=0,100,G143/F143*100))</f>
        <v>43.427408014282392</v>
      </c>
      <c r="J143" s="20"/>
      <c r="K143" s="20"/>
    </row>
    <row r="144" spans="1:11" x14ac:dyDescent="0.25">
      <c r="A144" s="21"/>
      <c r="B144" s="61" t="s">
        <v>146</v>
      </c>
      <c r="C144" s="59">
        <f>[1]Redondeadas!$J$143</f>
        <v>18084</v>
      </c>
      <c r="D144" s="32">
        <v>0</v>
      </c>
      <c r="E144" s="32">
        <v>0</v>
      </c>
      <c r="F144" s="59">
        <f t="shared" si="36"/>
        <v>18084</v>
      </c>
      <c r="G144" s="66">
        <f>'[2]analit dev'!F127</f>
        <v>9546</v>
      </c>
      <c r="H144" s="36">
        <f t="shared" si="38"/>
        <v>8538</v>
      </c>
      <c r="I144" s="62">
        <f t="shared" si="39"/>
        <v>52.786994027869937</v>
      </c>
      <c r="J144" s="20"/>
      <c r="K144" s="20"/>
    </row>
    <row r="145" spans="1:11" x14ac:dyDescent="0.25">
      <c r="A145" s="21"/>
      <c r="B145" s="37" t="s">
        <v>147</v>
      </c>
      <c r="C145" s="59">
        <f>[1]Redondeadas!$J$144</f>
        <v>161291</v>
      </c>
      <c r="D145" s="32">
        <v>0</v>
      </c>
      <c r="E145" s="32">
        <v>0</v>
      </c>
      <c r="F145" s="59">
        <f t="shared" si="36"/>
        <v>161291</v>
      </c>
      <c r="G145" s="66">
        <f>'[2]analit dev'!F128</f>
        <v>36874</v>
      </c>
      <c r="H145" s="36">
        <f t="shared" si="38"/>
        <v>124417</v>
      </c>
      <c r="I145" s="57">
        <f t="shared" si="39"/>
        <v>22.861783980507283</v>
      </c>
      <c r="J145" s="20"/>
      <c r="K145" s="20"/>
    </row>
    <row r="146" spans="1:11" x14ac:dyDescent="0.25">
      <c r="A146" s="21"/>
      <c r="B146" s="61" t="s">
        <v>148</v>
      </c>
      <c r="C146" s="59">
        <f>[1]Redondeadas!$J$145</f>
        <v>16574</v>
      </c>
      <c r="D146" s="32">
        <v>0</v>
      </c>
      <c r="E146" s="32">
        <v>0</v>
      </c>
      <c r="F146" s="59">
        <f t="shared" si="36"/>
        <v>16574</v>
      </c>
      <c r="G146" s="32">
        <v>0</v>
      </c>
      <c r="H146" s="36">
        <f t="shared" si="38"/>
        <v>16574</v>
      </c>
      <c r="I146" s="57">
        <f t="shared" si="39"/>
        <v>0</v>
      </c>
      <c r="J146" s="20"/>
      <c r="K146" s="20"/>
    </row>
    <row r="147" spans="1:11" x14ac:dyDescent="0.25">
      <c r="A147" s="21"/>
      <c r="B147" s="61" t="s">
        <v>149</v>
      </c>
      <c r="C147" s="32">
        <v>0</v>
      </c>
      <c r="D147" s="32">
        <v>0</v>
      </c>
      <c r="E147" s="32">
        <v>0</v>
      </c>
      <c r="F147" s="32">
        <v>0</v>
      </c>
      <c r="G147" s="66">
        <f>'[2]analit dev'!F129</f>
        <v>1283</v>
      </c>
      <c r="H147" s="36">
        <f t="shared" si="38"/>
        <v>-1283</v>
      </c>
      <c r="I147" s="57">
        <f t="shared" si="39"/>
        <v>100</v>
      </c>
      <c r="J147" s="20"/>
      <c r="K147" s="20"/>
    </row>
    <row r="148" spans="1:11" x14ac:dyDescent="0.25">
      <c r="A148" s="21"/>
      <c r="B148" s="61" t="s">
        <v>150</v>
      </c>
      <c r="C148" s="59">
        <f>[1]Redondeadas!$J$146</f>
        <v>3114384</v>
      </c>
      <c r="D148" s="32">
        <v>0</v>
      </c>
      <c r="E148" s="32">
        <v>0</v>
      </c>
      <c r="F148" s="59">
        <f t="shared" si="36"/>
        <v>3114384</v>
      </c>
      <c r="G148" s="66">
        <f>'[2]analit dev'!F130</f>
        <v>1538146</v>
      </c>
      <c r="H148" s="36">
        <f t="shared" si="38"/>
        <v>1576238</v>
      </c>
      <c r="I148" s="57">
        <f t="shared" si="39"/>
        <v>49.388450492938574</v>
      </c>
      <c r="J148" s="20"/>
      <c r="K148" s="20"/>
    </row>
    <row r="149" spans="1:11" x14ac:dyDescent="0.25">
      <c r="A149" s="21"/>
      <c r="B149" s="61" t="s">
        <v>151</v>
      </c>
      <c r="C149" s="59">
        <f>[1]Redondeadas!$J$147</f>
        <v>7531</v>
      </c>
      <c r="D149" s="32">
        <v>0</v>
      </c>
      <c r="E149" s="32">
        <v>0</v>
      </c>
      <c r="F149" s="59">
        <f t="shared" si="36"/>
        <v>7531</v>
      </c>
      <c r="G149" s="32">
        <v>0</v>
      </c>
      <c r="H149" s="36">
        <f t="shared" si="38"/>
        <v>7531</v>
      </c>
      <c r="I149" s="57">
        <f t="shared" si="39"/>
        <v>0</v>
      </c>
      <c r="J149" s="20"/>
      <c r="K149" s="20"/>
    </row>
    <row r="150" spans="1:11" x14ac:dyDescent="0.25">
      <c r="A150" s="21"/>
      <c r="B150" s="22" t="s">
        <v>152</v>
      </c>
      <c r="C150" s="28">
        <f t="shared" ref="C150:F150" si="40">SUM(C151:C153)</f>
        <v>0</v>
      </c>
      <c r="D150" s="28">
        <f t="shared" si="40"/>
        <v>0</v>
      </c>
      <c r="E150" s="28">
        <f t="shared" si="40"/>
        <v>0</v>
      </c>
      <c r="F150" s="28">
        <f t="shared" si="40"/>
        <v>0</v>
      </c>
      <c r="G150" s="29">
        <f>SUM(G151:G153)</f>
        <v>24142</v>
      </c>
      <c r="H150" s="40">
        <f t="shared" si="38"/>
        <v>-24142</v>
      </c>
      <c r="I150" s="25">
        <f t="shared" si="39"/>
        <v>100</v>
      </c>
      <c r="J150" s="20"/>
      <c r="K150" s="20"/>
    </row>
    <row r="151" spans="1:11" x14ac:dyDescent="0.25">
      <c r="A151" s="21"/>
      <c r="B151" s="37" t="s">
        <v>153</v>
      </c>
      <c r="C151" s="32">
        <v>0</v>
      </c>
      <c r="D151" s="32">
        <v>0</v>
      </c>
      <c r="E151" s="32">
        <v>0</v>
      </c>
      <c r="F151" s="32">
        <v>0</v>
      </c>
      <c r="G151" s="66">
        <f>'[2]analit dev'!F132</f>
        <v>1818</v>
      </c>
      <c r="H151" s="36">
        <f t="shared" si="38"/>
        <v>-1818</v>
      </c>
      <c r="I151" s="57">
        <f t="shared" si="39"/>
        <v>100</v>
      </c>
      <c r="J151" s="20"/>
      <c r="K151" s="20"/>
    </row>
    <row r="152" spans="1:11" x14ac:dyDescent="0.25">
      <c r="A152" s="21"/>
      <c r="B152" s="37" t="s">
        <v>154</v>
      </c>
      <c r="C152" s="32">
        <v>0</v>
      </c>
      <c r="D152" s="32">
        <v>0</v>
      </c>
      <c r="E152" s="32">
        <v>0</v>
      </c>
      <c r="F152" s="32">
        <v>0</v>
      </c>
      <c r="G152" s="66">
        <f>'[2]analit dev'!F133</f>
        <v>21940</v>
      </c>
      <c r="H152" s="36">
        <f t="shared" si="38"/>
        <v>-21940</v>
      </c>
      <c r="I152" s="57">
        <f t="shared" si="39"/>
        <v>100</v>
      </c>
      <c r="J152" s="20"/>
      <c r="K152" s="20"/>
    </row>
    <row r="153" spans="1:11" x14ac:dyDescent="0.25">
      <c r="A153" s="21"/>
      <c r="B153" s="37" t="s">
        <v>155</v>
      </c>
      <c r="C153" s="32">
        <v>0</v>
      </c>
      <c r="D153" s="32">
        <v>0</v>
      </c>
      <c r="E153" s="32">
        <v>0</v>
      </c>
      <c r="F153" s="32">
        <v>0</v>
      </c>
      <c r="G153" s="66">
        <f>'[2]analit dev'!F134</f>
        <v>384</v>
      </c>
      <c r="H153" s="36">
        <f t="shared" si="38"/>
        <v>-384</v>
      </c>
      <c r="I153" s="57">
        <f t="shared" si="39"/>
        <v>100</v>
      </c>
      <c r="J153" s="20"/>
      <c r="K153" s="20"/>
    </row>
    <row r="154" spans="1:11" x14ac:dyDescent="0.25">
      <c r="A154" s="21"/>
      <c r="B154" s="22" t="s">
        <v>156</v>
      </c>
      <c r="C154" s="23">
        <f t="shared" ref="C154:G154" si="41">SUM(C155:C155)</f>
        <v>67390</v>
      </c>
      <c r="D154" s="28">
        <f t="shared" si="41"/>
        <v>0</v>
      </c>
      <c r="E154" s="23">
        <f t="shared" si="41"/>
        <v>0</v>
      </c>
      <c r="F154" s="23">
        <f t="shared" si="41"/>
        <v>67390</v>
      </c>
      <c r="G154" s="29">
        <f t="shared" si="41"/>
        <v>11804</v>
      </c>
      <c r="H154" s="40">
        <f t="shared" si="38"/>
        <v>55586</v>
      </c>
      <c r="I154" s="25">
        <f t="shared" si="39"/>
        <v>17.515951921650096</v>
      </c>
      <c r="J154" s="20"/>
      <c r="K154" s="20"/>
    </row>
    <row r="155" spans="1:11" x14ac:dyDescent="0.25">
      <c r="A155" s="21"/>
      <c r="B155" s="61" t="s">
        <v>156</v>
      </c>
      <c r="C155" s="59">
        <f>[1]Redondeadas!$J$149</f>
        <v>67390</v>
      </c>
      <c r="D155" s="32">
        <v>0</v>
      </c>
      <c r="E155" s="32">
        <v>0</v>
      </c>
      <c r="F155" s="59">
        <f t="shared" si="36"/>
        <v>67390</v>
      </c>
      <c r="G155" s="56">
        <f>'[2]analit dev'!F135</f>
        <v>11804</v>
      </c>
      <c r="H155" s="36">
        <f t="shared" si="38"/>
        <v>55586</v>
      </c>
      <c r="I155" s="62">
        <f t="shared" si="39"/>
        <v>17.515951921650096</v>
      </c>
      <c r="J155" s="20"/>
      <c r="K155" s="20"/>
    </row>
    <row r="156" spans="1:11" x14ac:dyDescent="0.25">
      <c r="A156" s="21"/>
      <c r="B156" s="22" t="s">
        <v>157</v>
      </c>
      <c r="C156" s="23">
        <f>SUM(C157:C214)</f>
        <v>4000000</v>
      </c>
      <c r="D156" s="23">
        <f t="shared" ref="D156:G156" si="42">SUM(D157:D214)</f>
        <v>0</v>
      </c>
      <c r="E156" s="23">
        <f t="shared" si="42"/>
        <v>0</v>
      </c>
      <c r="F156" s="23">
        <f t="shared" si="42"/>
        <v>4000000</v>
      </c>
      <c r="G156" s="23">
        <f t="shared" si="42"/>
        <v>10102058</v>
      </c>
      <c r="H156" s="40">
        <f t="shared" si="38"/>
        <v>-6102058</v>
      </c>
      <c r="I156" s="25">
        <f t="shared" si="39"/>
        <v>252.55144999999999</v>
      </c>
      <c r="J156" s="20"/>
      <c r="K156" s="20"/>
    </row>
    <row r="157" spans="1:11" x14ac:dyDescent="0.25">
      <c r="A157" s="21"/>
      <c r="B157" s="61" t="s">
        <v>158</v>
      </c>
      <c r="C157" s="59">
        <f>[1]Redondeadas!J152</f>
        <v>684</v>
      </c>
      <c r="D157" s="32">
        <v>0</v>
      </c>
      <c r="E157" s="32">
        <v>0</v>
      </c>
      <c r="F157" s="59">
        <f t="shared" si="36"/>
        <v>684</v>
      </c>
      <c r="G157" s="56">
        <f>'[2]analit dev'!F138</f>
        <v>420</v>
      </c>
      <c r="H157" s="36">
        <f t="shared" si="38"/>
        <v>264</v>
      </c>
      <c r="I157" s="62">
        <f t="shared" si="39"/>
        <v>61.403508771929829</v>
      </c>
      <c r="J157" s="20"/>
      <c r="K157" s="20"/>
    </row>
    <row r="158" spans="1:11" x14ac:dyDescent="0.25">
      <c r="A158" s="21"/>
      <c r="B158" s="61" t="s">
        <v>159</v>
      </c>
      <c r="C158" s="59">
        <f>[1]Redondeadas!J153</f>
        <v>395</v>
      </c>
      <c r="D158" s="32">
        <v>0</v>
      </c>
      <c r="E158" s="32">
        <v>0</v>
      </c>
      <c r="F158" s="59">
        <f t="shared" si="36"/>
        <v>395</v>
      </c>
      <c r="G158" s="56">
        <f>'[2]analit dev'!F139</f>
        <v>2720</v>
      </c>
      <c r="H158" s="36">
        <f t="shared" si="38"/>
        <v>-2325</v>
      </c>
      <c r="I158" s="112">
        <f t="shared" si="39"/>
        <v>688.60759493670889</v>
      </c>
      <c r="J158" s="20"/>
      <c r="K158" s="20"/>
    </row>
    <row r="159" spans="1:11" x14ac:dyDescent="0.25">
      <c r="A159" s="21"/>
      <c r="B159" s="61" t="s">
        <v>160</v>
      </c>
      <c r="C159" s="59">
        <f>[1]Redondeadas!J154</f>
        <v>3595</v>
      </c>
      <c r="D159" s="32">
        <v>0</v>
      </c>
      <c r="E159" s="32">
        <v>0</v>
      </c>
      <c r="F159" s="59">
        <f t="shared" si="36"/>
        <v>3595</v>
      </c>
      <c r="G159" s="56">
        <f>'[2]analit dev'!F140</f>
        <v>29546</v>
      </c>
      <c r="H159" s="36">
        <f t="shared" si="38"/>
        <v>-25951</v>
      </c>
      <c r="I159" s="112">
        <f t="shared" si="39"/>
        <v>821.86369958275372</v>
      </c>
      <c r="J159" s="20"/>
      <c r="K159" s="20"/>
    </row>
    <row r="160" spans="1:11" x14ac:dyDescent="0.25">
      <c r="A160" s="21"/>
      <c r="B160" s="61" t="s">
        <v>161</v>
      </c>
      <c r="C160" s="59">
        <f>[1]Redondeadas!J155</f>
        <v>395</v>
      </c>
      <c r="D160" s="32">
        <v>0</v>
      </c>
      <c r="E160" s="32">
        <v>0</v>
      </c>
      <c r="F160" s="59">
        <f t="shared" si="36"/>
        <v>395</v>
      </c>
      <c r="G160" s="56">
        <f>'[2]analit dev'!F141</f>
        <v>680</v>
      </c>
      <c r="H160" s="36">
        <f t="shared" si="38"/>
        <v>-285</v>
      </c>
      <c r="I160" s="112">
        <f t="shared" si="39"/>
        <v>172.15189873417722</v>
      </c>
      <c r="J160" s="20"/>
      <c r="K160" s="20"/>
    </row>
    <row r="161" spans="1:11" x14ac:dyDescent="0.25">
      <c r="A161" s="21"/>
      <c r="B161" s="61" t="s">
        <v>162</v>
      </c>
      <c r="C161" s="32">
        <v>0</v>
      </c>
      <c r="D161" s="32">
        <v>0</v>
      </c>
      <c r="E161" s="32">
        <v>0</v>
      </c>
      <c r="F161" s="32">
        <v>0</v>
      </c>
      <c r="G161" s="56">
        <f>'[2]analit dev'!F142</f>
        <v>18504</v>
      </c>
      <c r="H161" s="36">
        <f t="shared" si="38"/>
        <v>-18504</v>
      </c>
      <c r="I161" s="112">
        <f t="shared" si="39"/>
        <v>100</v>
      </c>
      <c r="J161" s="20"/>
      <c r="K161" s="20"/>
    </row>
    <row r="162" spans="1:11" x14ac:dyDescent="0.25">
      <c r="A162" s="21"/>
      <c r="B162" s="61" t="s">
        <v>163</v>
      </c>
      <c r="C162" s="59">
        <f>[1]Redondeadas!J156</f>
        <v>31594</v>
      </c>
      <c r="D162" s="32">
        <v>0</v>
      </c>
      <c r="E162" s="32">
        <v>0</v>
      </c>
      <c r="F162" s="59">
        <f t="shared" si="36"/>
        <v>31594</v>
      </c>
      <c r="G162" s="56">
        <f>'[2]analit dev'!F143</f>
        <v>18235</v>
      </c>
      <c r="H162" s="36">
        <f t="shared" si="38"/>
        <v>13359</v>
      </c>
      <c r="I162" s="112">
        <f t="shared" si="39"/>
        <v>57.71665506108755</v>
      </c>
      <c r="J162" s="20"/>
      <c r="K162" s="20"/>
    </row>
    <row r="163" spans="1:11" x14ac:dyDescent="0.25">
      <c r="A163" s="21"/>
      <c r="B163" s="61" t="s">
        <v>164</v>
      </c>
      <c r="C163" s="59">
        <f>[1]Redondeadas!J157</f>
        <v>1243595</v>
      </c>
      <c r="D163" s="32">
        <v>0</v>
      </c>
      <c r="E163" s="32">
        <v>0</v>
      </c>
      <c r="F163" s="59">
        <f t="shared" si="36"/>
        <v>1243595</v>
      </c>
      <c r="G163" s="56">
        <f>'[2]analit dev'!F144</f>
        <v>1837184</v>
      </c>
      <c r="H163" s="36">
        <f t="shared" si="38"/>
        <v>-593589</v>
      </c>
      <c r="I163" s="112">
        <f t="shared" si="39"/>
        <v>147.73169721653753</v>
      </c>
      <c r="J163" s="20"/>
      <c r="K163" s="20"/>
    </row>
    <row r="164" spans="1:11" x14ac:dyDescent="0.25">
      <c r="A164" s="21"/>
      <c r="B164" s="61" t="s">
        <v>165</v>
      </c>
      <c r="C164" s="59">
        <f>[1]Redondeadas!J158</f>
        <v>796</v>
      </c>
      <c r="D164" s="32">
        <v>0</v>
      </c>
      <c r="E164" s="32">
        <v>0</v>
      </c>
      <c r="F164" s="59">
        <f t="shared" si="36"/>
        <v>796</v>
      </c>
      <c r="G164" s="56">
        <f>'[2]analit dev'!F145</f>
        <v>8352</v>
      </c>
      <c r="H164" s="36">
        <f t="shared" si="38"/>
        <v>-7556</v>
      </c>
      <c r="I164" s="112">
        <f t="shared" si="39"/>
        <v>1049.246231155779</v>
      </c>
      <c r="J164" s="20"/>
      <c r="K164" s="20"/>
    </row>
    <row r="165" spans="1:11" x14ac:dyDescent="0.25">
      <c r="A165" s="21"/>
      <c r="B165" s="61" t="s">
        <v>166</v>
      </c>
      <c r="C165" s="32">
        <v>0</v>
      </c>
      <c r="D165" s="32">
        <v>0</v>
      </c>
      <c r="E165" s="32">
        <v>0</v>
      </c>
      <c r="F165" s="32">
        <v>0</v>
      </c>
      <c r="G165" s="56">
        <f>'[2]analit dev'!F146</f>
        <v>926</v>
      </c>
      <c r="H165" s="36">
        <f t="shared" si="38"/>
        <v>-926</v>
      </c>
      <c r="I165" s="112">
        <f t="shared" si="39"/>
        <v>100</v>
      </c>
      <c r="J165" s="20"/>
      <c r="K165" s="20"/>
    </row>
    <row r="166" spans="1:11" x14ac:dyDescent="0.25">
      <c r="A166" s="21"/>
      <c r="B166" s="61" t="s">
        <v>167</v>
      </c>
      <c r="C166" s="32">
        <v>0</v>
      </c>
      <c r="D166" s="32">
        <v>0</v>
      </c>
      <c r="E166" s="32">
        <v>0</v>
      </c>
      <c r="F166" s="32">
        <v>0</v>
      </c>
      <c r="G166" s="56">
        <f>'[2]analit dev'!F147</f>
        <v>149142</v>
      </c>
      <c r="H166" s="36">
        <f t="shared" si="38"/>
        <v>-149142</v>
      </c>
      <c r="I166" s="112">
        <f t="shared" si="39"/>
        <v>100</v>
      </c>
      <c r="J166" s="20"/>
      <c r="K166" s="20"/>
    </row>
    <row r="167" spans="1:11" x14ac:dyDescent="0.25">
      <c r="A167" s="21"/>
      <c r="B167" s="61" t="s">
        <v>168</v>
      </c>
      <c r="C167" s="59">
        <f>[1]Redondeadas!J159</f>
        <v>31195</v>
      </c>
      <c r="D167" s="32">
        <v>0</v>
      </c>
      <c r="E167" s="32">
        <v>0</v>
      </c>
      <c r="F167" s="59">
        <f t="shared" si="36"/>
        <v>31195</v>
      </c>
      <c r="G167" s="56">
        <f>'[2]analit dev'!F148</f>
        <v>71963</v>
      </c>
      <c r="H167" s="36">
        <f t="shared" si="38"/>
        <v>-40768</v>
      </c>
      <c r="I167" s="112">
        <f t="shared" si="39"/>
        <v>230.68761019394134</v>
      </c>
      <c r="J167" s="20"/>
      <c r="K167" s="20"/>
    </row>
    <row r="168" spans="1:11" x14ac:dyDescent="0.25">
      <c r="A168" s="21"/>
      <c r="B168" s="61" t="s">
        <v>169</v>
      </c>
      <c r="C168" s="59">
        <f>[1]Redondeadas!J160</f>
        <v>1993</v>
      </c>
      <c r="D168" s="32">
        <v>0</v>
      </c>
      <c r="E168" s="32">
        <v>0</v>
      </c>
      <c r="F168" s="59">
        <f t="shared" si="36"/>
        <v>1993</v>
      </c>
      <c r="G168" s="56">
        <f>'[2]analit dev'!F149</f>
        <v>2380</v>
      </c>
      <c r="H168" s="36">
        <f t="shared" si="38"/>
        <v>-387</v>
      </c>
      <c r="I168" s="112">
        <f t="shared" si="39"/>
        <v>119.41796287004516</v>
      </c>
      <c r="J168" s="20"/>
      <c r="K168" s="20"/>
    </row>
    <row r="169" spans="1:11" x14ac:dyDescent="0.25">
      <c r="A169" s="21"/>
      <c r="B169" s="61" t="s">
        <v>170</v>
      </c>
      <c r="C169" s="59">
        <f>[1]Redondeadas!J161</f>
        <v>796</v>
      </c>
      <c r="D169" s="32">
        <v>0</v>
      </c>
      <c r="E169" s="32">
        <v>0</v>
      </c>
      <c r="F169" s="59">
        <f t="shared" si="36"/>
        <v>796</v>
      </c>
      <c r="G169" s="56">
        <f>'[2]analit dev'!F150</f>
        <v>2952</v>
      </c>
      <c r="H169" s="36">
        <f t="shared" si="38"/>
        <v>-2156</v>
      </c>
      <c r="I169" s="112">
        <f t="shared" si="39"/>
        <v>370.8542713567839</v>
      </c>
      <c r="J169" s="20"/>
      <c r="K169" s="20"/>
    </row>
    <row r="170" spans="1:11" x14ac:dyDescent="0.25">
      <c r="A170" s="21"/>
      <c r="B170" s="61" t="s">
        <v>171</v>
      </c>
      <c r="C170" s="59">
        <f>[1]Redondeadas!J162</f>
        <v>232795</v>
      </c>
      <c r="D170" s="32">
        <v>0</v>
      </c>
      <c r="E170" s="32">
        <v>0</v>
      </c>
      <c r="F170" s="59">
        <f t="shared" si="36"/>
        <v>232795</v>
      </c>
      <c r="G170" s="56">
        <f>'[2]analit dev'!F151</f>
        <v>802956</v>
      </c>
      <c r="H170" s="36">
        <f t="shared" si="38"/>
        <v>-570161</v>
      </c>
      <c r="I170" s="112">
        <f t="shared" si="39"/>
        <v>344.91977920487983</v>
      </c>
      <c r="J170" s="20"/>
      <c r="K170" s="20"/>
    </row>
    <row r="171" spans="1:11" x14ac:dyDescent="0.25">
      <c r="A171" s="21"/>
      <c r="B171" s="61" t="s">
        <v>172</v>
      </c>
      <c r="C171" s="59">
        <f>[1]Redondeadas!J163</f>
        <v>9194</v>
      </c>
      <c r="D171" s="32">
        <v>0</v>
      </c>
      <c r="E171" s="32">
        <v>0</v>
      </c>
      <c r="F171" s="59">
        <f t="shared" si="36"/>
        <v>9194</v>
      </c>
      <c r="G171" s="56">
        <f>'[2]analit dev'!F152</f>
        <v>9016</v>
      </c>
      <c r="H171" s="36">
        <f t="shared" si="38"/>
        <v>178</v>
      </c>
      <c r="I171" s="112">
        <f t="shared" si="39"/>
        <v>98.06395475309985</v>
      </c>
      <c r="J171" s="20"/>
      <c r="K171" s="20"/>
    </row>
    <row r="172" spans="1:11" x14ac:dyDescent="0.25">
      <c r="A172" s="21"/>
      <c r="B172" s="61" t="s">
        <v>173</v>
      </c>
      <c r="C172" s="59">
        <f>[1]Redondeadas!J164</f>
        <v>10794</v>
      </c>
      <c r="D172" s="32">
        <v>0</v>
      </c>
      <c r="E172" s="32">
        <v>0</v>
      </c>
      <c r="F172" s="59">
        <f t="shared" si="36"/>
        <v>10794</v>
      </c>
      <c r="G172" s="56">
        <f>'[2]analit dev'!F153</f>
        <v>27587</v>
      </c>
      <c r="H172" s="36">
        <f t="shared" si="38"/>
        <v>-16793</v>
      </c>
      <c r="I172" s="112">
        <f t="shared" si="39"/>
        <v>255.57717250324254</v>
      </c>
      <c r="J172" s="20"/>
      <c r="K172" s="20"/>
    </row>
    <row r="173" spans="1:11" x14ac:dyDescent="0.25">
      <c r="A173" s="21"/>
      <c r="B173" s="61" t="s">
        <v>174</v>
      </c>
      <c r="C173" s="59">
        <f>[1]Redondeadas!J165</f>
        <v>5996</v>
      </c>
      <c r="D173" s="32">
        <v>0</v>
      </c>
      <c r="E173" s="32">
        <v>0</v>
      </c>
      <c r="F173" s="59">
        <f t="shared" si="36"/>
        <v>5996</v>
      </c>
      <c r="G173" s="56">
        <f>'[2]analit dev'!F154</f>
        <v>86488</v>
      </c>
      <c r="H173" s="36">
        <f t="shared" si="38"/>
        <v>-80492</v>
      </c>
      <c r="I173" s="112">
        <f t="shared" si="39"/>
        <v>1442.4282855236825</v>
      </c>
      <c r="J173" s="20"/>
      <c r="K173" s="20"/>
    </row>
    <row r="174" spans="1:11" x14ac:dyDescent="0.25">
      <c r="A174" s="21"/>
      <c r="B174" s="61" t="s">
        <v>175</v>
      </c>
      <c r="C174" s="59">
        <f>[1]Redondeadas!J166</f>
        <v>3194</v>
      </c>
      <c r="D174" s="32">
        <v>0</v>
      </c>
      <c r="E174" s="32">
        <v>0</v>
      </c>
      <c r="F174" s="59">
        <f t="shared" si="36"/>
        <v>3194</v>
      </c>
      <c r="G174" s="56">
        <f>'[2]analit dev'!F155</f>
        <v>12518</v>
      </c>
      <c r="H174" s="36">
        <f t="shared" si="38"/>
        <v>-9324</v>
      </c>
      <c r="I174" s="112">
        <f t="shared" si="39"/>
        <v>391.92235441452726</v>
      </c>
      <c r="J174" s="20"/>
      <c r="K174" s="20"/>
    </row>
    <row r="175" spans="1:11" x14ac:dyDescent="0.25">
      <c r="A175" s="21"/>
      <c r="B175" s="61" t="s">
        <v>176</v>
      </c>
      <c r="C175" s="59">
        <f>[1]Redondeadas!J167</f>
        <v>19195</v>
      </c>
      <c r="D175" s="32">
        <v>0</v>
      </c>
      <c r="E175" s="32">
        <v>0</v>
      </c>
      <c r="F175" s="59">
        <f t="shared" si="36"/>
        <v>19195</v>
      </c>
      <c r="G175" s="56">
        <f>'[2]analit dev'!F156</f>
        <v>67192</v>
      </c>
      <c r="H175" s="36">
        <f t="shared" si="38"/>
        <v>-47997</v>
      </c>
      <c r="I175" s="112">
        <f t="shared" si="39"/>
        <v>350.04949205522269</v>
      </c>
      <c r="J175" s="20"/>
      <c r="K175" s="20"/>
    </row>
    <row r="176" spans="1:11" x14ac:dyDescent="0.25">
      <c r="A176" s="21"/>
      <c r="B176" s="61" t="s">
        <v>177</v>
      </c>
      <c r="C176" s="59">
        <f>[1]Redondeadas!J168</f>
        <v>395</v>
      </c>
      <c r="D176" s="32">
        <v>0</v>
      </c>
      <c r="E176" s="32">
        <v>0</v>
      </c>
      <c r="F176" s="59">
        <f t="shared" si="36"/>
        <v>395</v>
      </c>
      <c r="G176" s="56">
        <f>'[2]analit dev'!F157</f>
        <v>225</v>
      </c>
      <c r="H176" s="36">
        <f t="shared" si="38"/>
        <v>170</v>
      </c>
      <c r="I176" s="112">
        <f t="shared" si="39"/>
        <v>56.962025316455701</v>
      </c>
      <c r="J176" s="20"/>
      <c r="K176" s="20"/>
    </row>
    <row r="177" spans="1:11" x14ac:dyDescent="0.25">
      <c r="A177" s="21"/>
      <c r="B177" s="61" t="s">
        <v>178</v>
      </c>
      <c r="C177" s="59">
        <f>[1]Redondeadas!J169</f>
        <v>395</v>
      </c>
      <c r="D177" s="32">
        <v>0</v>
      </c>
      <c r="E177" s="32">
        <v>0</v>
      </c>
      <c r="F177" s="59">
        <f t="shared" si="36"/>
        <v>395</v>
      </c>
      <c r="G177" s="56">
        <f>'[2]analit dev'!F158</f>
        <v>1794</v>
      </c>
      <c r="H177" s="36">
        <f t="shared" si="38"/>
        <v>-1399</v>
      </c>
      <c r="I177" s="112">
        <f t="shared" si="39"/>
        <v>454.17721518987344</v>
      </c>
      <c r="J177" s="20"/>
      <c r="K177" s="20"/>
    </row>
    <row r="178" spans="1:11" x14ac:dyDescent="0.25">
      <c r="A178" s="21"/>
      <c r="B178" s="61" t="s">
        <v>179</v>
      </c>
      <c r="C178" s="59">
        <f>[1]Redondeadas!J170</f>
        <v>35595</v>
      </c>
      <c r="D178" s="32">
        <v>0</v>
      </c>
      <c r="E178" s="32">
        <v>0</v>
      </c>
      <c r="F178" s="59">
        <f t="shared" si="36"/>
        <v>35595</v>
      </c>
      <c r="G178" s="56">
        <f>'[2]analit dev'!F159</f>
        <v>300696</v>
      </c>
      <c r="H178" s="36">
        <f t="shared" si="38"/>
        <v>-265101</v>
      </c>
      <c r="I178" s="112">
        <f t="shared" si="39"/>
        <v>844.77033291192583</v>
      </c>
      <c r="J178" s="20"/>
      <c r="K178" s="20"/>
    </row>
    <row r="179" spans="1:11" x14ac:dyDescent="0.25">
      <c r="A179" s="21"/>
      <c r="B179" s="61" t="s">
        <v>180</v>
      </c>
      <c r="C179" s="59">
        <f>[1]Redondeadas!J171</f>
        <v>13595</v>
      </c>
      <c r="D179" s="32">
        <v>0</v>
      </c>
      <c r="E179" s="32">
        <v>0</v>
      </c>
      <c r="F179" s="59">
        <f t="shared" si="36"/>
        <v>13595</v>
      </c>
      <c r="G179" s="56">
        <f>'[2]analit dev'!F160</f>
        <v>104082</v>
      </c>
      <c r="H179" s="36">
        <f t="shared" si="38"/>
        <v>-90487</v>
      </c>
      <c r="I179" s="112">
        <f t="shared" si="39"/>
        <v>765.59029054799566</v>
      </c>
      <c r="J179" s="20"/>
      <c r="K179" s="20"/>
    </row>
    <row r="180" spans="1:11" x14ac:dyDescent="0.25">
      <c r="A180" s="21"/>
      <c r="B180" s="61" t="s">
        <v>181</v>
      </c>
      <c r="C180" s="59">
        <f>[1]Redondeadas!J172</f>
        <v>35195</v>
      </c>
      <c r="D180" s="32">
        <v>0</v>
      </c>
      <c r="E180" s="32">
        <v>0</v>
      </c>
      <c r="F180" s="59">
        <f t="shared" si="36"/>
        <v>35195</v>
      </c>
      <c r="G180" s="56">
        <f>'[2]analit dev'!F161</f>
        <v>282700</v>
      </c>
      <c r="H180" s="36">
        <f t="shared" si="38"/>
        <v>-247505</v>
      </c>
      <c r="I180" s="112">
        <f t="shared" si="39"/>
        <v>803.23909646256573</v>
      </c>
      <c r="J180" s="20"/>
      <c r="K180" s="20"/>
    </row>
    <row r="181" spans="1:11" x14ac:dyDescent="0.25">
      <c r="A181" s="21"/>
      <c r="B181" s="61" t="s">
        <v>182</v>
      </c>
      <c r="C181" s="59">
        <f>[1]Redondeadas!J173</f>
        <v>395</v>
      </c>
      <c r="D181" s="32">
        <v>0</v>
      </c>
      <c r="E181" s="32">
        <v>0</v>
      </c>
      <c r="F181" s="59">
        <f t="shared" si="36"/>
        <v>395</v>
      </c>
      <c r="G181" s="56">
        <f>'[2]analit dev'!F162</f>
        <v>110</v>
      </c>
      <c r="H181" s="36">
        <f t="shared" si="38"/>
        <v>285</v>
      </c>
      <c r="I181" s="112">
        <f t="shared" si="39"/>
        <v>27.848101265822784</v>
      </c>
      <c r="J181" s="20"/>
      <c r="K181" s="20"/>
    </row>
    <row r="182" spans="1:11" x14ac:dyDescent="0.25">
      <c r="A182" s="21"/>
      <c r="B182" s="61" t="s">
        <v>183</v>
      </c>
      <c r="C182" s="59">
        <f>[1]Redondeadas!J174</f>
        <v>28395</v>
      </c>
      <c r="D182" s="32">
        <v>0</v>
      </c>
      <c r="E182" s="32">
        <v>0</v>
      </c>
      <c r="F182" s="59">
        <f t="shared" si="36"/>
        <v>28395</v>
      </c>
      <c r="G182" s="56">
        <f>'[2]analit dev'!F163</f>
        <v>93329</v>
      </c>
      <c r="H182" s="36">
        <f t="shared" si="38"/>
        <v>-64934</v>
      </c>
      <c r="I182" s="112">
        <f t="shared" si="39"/>
        <v>328.68110582849096</v>
      </c>
      <c r="J182" s="20"/>
      <c r="K182" s="20"/>
    </row>
    <row r="183" spans="1:11" x14ac:dyDescent="0.25">
      <c r="A183" s="21"/>
      <c r="B183" s="61" t="s">
        <v>184</v>
      </c>
      <c r="C183" s="59">
        <f>[1]Redondeadas!J175</f>
        <v>3995</v>
      </c>
      <c r="D183" s="32">
        <v>0</v>
      </c>
      <c r="E183" s="32">
        <v>0</v>
      </c>
      <c r="F183" s="59">
        <f t="shared" si="36"/>
        <v>3995</v>
      </c>
      <c r="G183" s="56">
        <f>'[2]analit dev'!F164</f>
        <v>25368</v>
      </c>
      <c r="H183" s="36">
        <f t="shared" si="38"/>
        <v>-21373</v>
      </c>
      <c r="I183" s="112">
        <f t="shared" si="39"/>
        <v>634.9937421777222</v>
      </c>
      <c r="J183" s="20"/>
      <c r="K183" s="20"/>
    </row>
    <row r="184" spans="1:11" x14ac:dyDescent="0.25">
      <c r="A184" s="21"/>
      <c r="B184" s="61" t="s">
        <v>185</v>
      </c>
      <c r="C184" s="59">
        <f>[1]Redondeadas!J176</f>
        <v>1993</v>
      </c>
      <c r="D184" s="32">
        <v>0</v>
      </c>
      <c r="E184" s="32">
        <v>0</v>
      </c>
      <c r="F184" s="59">
        <f t="shared" si="36"/>
        <v>1993</v>
      </c>
      <c r="G184" s="56">
        <f>'[2]analit dev'!F165</f>
        <v>9508</v>
      </c>
      <c r="H184" s="36">
        <f t="shared" si="38"/>
        <v>-7515</v>
      </c>
      <c r="I184" s="112">
        <f t="shared" si="39"/>
        <v>477.06974410436527</v>
      </c>
      <c r="J184" s="20"/>
      <c r="K184" s="20"/>
    </row>
    <row r="185" spans="1:11" x14ac:dyDescent="0.25">
      <c r="A185" s="21"/>
      <c r="B185" s="61" t="s">
        <v>186</v>
      </c>
      <c r="C185" s="59">
        <f>[1]Redondeadas!J177</f>
        <v>7995</v>
      </c>
      <c r="D185" s="32">
        <v>0</v>
      </c>
      <c r="E185" s="32">
        <v>0</v>
      </c>
      <c r="F185" s="59">
        <f t="shared" si="36"/>
        <v>7995</v>
      </c>
      <c r="G185" s="56">
        <f>'[2]analit dev'!F166</f>
        <v>54168</v>
      </c>
      <c r="H185" s="36">
        <f t="shared" si="38"/>
        <v>-46173</v>
      </c>
      <c r="I185" s="112">
        <f t="shared" si="39"/>
        <v>677.52345215759851</v>
      </c>
      <c r="J185" s="20"/>
      <c r="K185" s="20"/>
    </row>
    <row r="186" spans="1:11" x14ac:dyDescent="0.25">
      <c r="A186" s="21"/>
      <c r="B186" s="61" t="s">
        <v>187</v>
      </c>
      <c r="C186" s="59">
        <f>[1]Redondeadas!J178</f>
        <v>1594</v>
      </c>
      <c r="D186" s="32">
        <v>0</v>
      </c>
      <c r="E186" s="32">
        <v>0</v>
      </c>
      <c r="F186" s="59">
        <f t="shared" si="36"/>
        <v>1594</v>
      </c>
      <c r="G186" s="56">
        <f>'[2]analit dev'!F167</f>
        <v>8768</v>
      </c>
      <c r="H186" s="36">
        <f t="shared" si="38"/>
        <v>-7174</v>
      </c>
      <c r="I186" s="112">
        <f t="shared" si="39"/>
        <v>550.06273525721451</v>
      </c>
      <c r="J186" s="20"/>
      <c r="K186" s="20"/>
    </row>
    <row r="187" spans="1:11" x14ac:dyDescent="0.25">
      <c r="A187" s="21"/>
      <c r="B187" s="61" t="s">
        <v>188</v>
      </c>
      <c r="C187" s="32">
        <v>0</v>
      </c>
      <c r="D187" s="32">
        <v>0</v>
      </c>
      <c r="E187" s="32">
        <v>0</v>
      </c>
      <c r="F187" s="32">
        <v>0</v>
      </c>
      <c r="G187" s="56">
        <f>'[2]analit dev'!F168</f>
        <v>14</v>
      </c>
      <c r="H187" s="36">
        <f t="shared" si="38"/>
        <v>-14</v>
      </c>
      <c r="I187" s="112">
        <f t="shared" si="39"/>
        <v>100</v>
      </c>
      <c r="J187" s="20"/>
      <c r="K187" s="20"/>
    </row>
    <row r="188" spans="1:11" x14ac:dyDescent="0.25">
      <c r="A188" s="21"/>
      <c r="B188" s="61" t="s">
        <v>189</v>
      </c>
      <c r="C188" s="59">
        <f>[1]Redondeadas!J179</f>
        <v>395</v>
      </c>
      <c r="D188" s="32">
        <v>0</v>
      </c>
      <c r="E188" s="32">
        <v>0</v>
      </c>
      <c r="F188" s="59">
        <f t="shared" si="36"/>
        <v>395</v>
      </c>
      <c r="G188" s="56">
        <f>'[2]analit dev'!F169</f>
        <v>37</v>
      </c>
      <c r="H188" s="36">
        <f t="shared" si="38"/>
        <v>358</v>
      </c>
      <c r="I188" s="112">
        <f t="shared" si="39"/>
        <v>9.3670886075949369</v>
      </c>
      <c r="J188" s="20"/>
      <c r="K188" s="20"/>
    </row>
    <row r="189" spans="1:11" x14ac:dyDescent="0.25">
      <c r="A189" s="21"/>
      <c r="B189" s="61" t="s">
        <v>190</v>
      </c>
      <c r="C189" s="59">
        <f>[1]Redondeadas!J180</f>
        <v>97595</v>
      </c>
      <c r="D189" s="32">
        <v>0</v>
      </c>
      <c r="E189" s="32">
        <v>0</v>
      </c>
      <c r="F189" s="59">
        <f t="shared" si="36"/>
        <v>97595</v>
      </c>
      <c r="G189" s="56">
        <f>'[2]analit dev'!F170</f>
        <v>248869</v>
      </c>
      <c r="H189" s="36">
        <f t="shared" si="38"/>
        <v>-151274</v>
      </c>
      <c r="I189" s="112">
        <f t="shared" si="39"/>
        <v>255.00179312464778</v>
      </c>
      <c r="J189" s="20"/>
      <c r="K189" s="20"/>
    </row>
    <row r="190" spans="1:11" x14ac:dyDescent="0.25">
      <c r="A190" s="21"/>
      <c r="B190" s="61" t="s">
        <v>191</v>
      </c>
      <c r="C190" s="59">
        <f>[1]Redondeadas!J181</f>
        <v>20795</v>
      </c>
      <c r="D190" s="32">
        <v>0</v>
      </c>
      <c r="E190" s="32">
        <v>0</v>
      </c>
      <c r="F190" s="59">
        <f t="shared" si="36"/>
        <v>20795</v>
      </c>
      <c r="G190" s="56">
        <f>'[2]analit dev'!F171</f>
        <v>63568</v>
      </c>
      <c r="H190" s="36">
        <f t="shared" si="38"/>
        <v>-42773</v>
      </c>
      <c r="I190" s="112">
        <f t="shared" si="39"/>
        <v>305.68886751622989</v>
      </c>
      <c r="J190" s="20"/>
      <c r="K190" s="20"/>
    </row>
    <row r="191" spans="1:11" x14ac:dyDescent="0.25">
      <c r="A191" s="21"/>
      <c r="B191" s="61" t="s">
        <v>192</v>
      </c>
      <c r="C191" s="59">
        <f>[1]Redondeadas!J182</f>
        <v>989193</v>
      </c>
      <c r="D191" s="32">
        <v>0</v>
      </c>
      <c r="E191" s="32">
        <v>0</v>
      </c>
      <c r="F191" s="59">
        <f t="shared" si="36"/>
        <v>989193</v>
      </c>
      <c r="G191" s="56">
        <f>'[2]analit dev'!F172</f>
        <v>585798</v>
      </c>
      <c r="H191" s="36">
        <f t="shared" si="38"/>
        <v>403395</v>
      </c>
      <c r="I191" s="112">
        <f t="shared" si="39"/>
        <v>59.219788251635421</v>
      </c>
      <c r="J191" s="20"/>
      <c r="K191" s="20"/>
    </row>
    <row r="192" spans="1:11" x14ac:dyDescent="0.25">
      <c r="A192" s="21"/>
      <c r="B192" s="61" t="s">
        <v>193</v>
      </c>
      <c r="C192" s="59">
        <f>[1]Redondeadas!J183</f>
        <v>224394</v>
      </c>
      <c r="D192" s="32">
        <v>0</v>
      </c>
      <c r="E192" s="32">
        <v>0</v>
      </c>
      <c r="F192" s="59">
        <f t="shared" si="36"/>
        <v>224394</v>
      </c>
      <c r="G192" s="56">
        <f>'[2]analit dev'!F173</f>
        <v>558240</v>
      </c>
      <c r="H192" s="36">
        <f t="shared" si="38"/>
        <v>-333846</v>
      </c>
      <c r="I192" s="112">
        <f t="shared" si="39"/>
        <v>248.7767052594989</v>
      </c>
      <c r="J192" s="20"/>
      <c r="K192" s="20"/>
    </row>
    <row r="193" spans="1:11" x14ac:dyDescent="0.25">
      <c r="A193" s="21"/>
      <c r="B193" s="61" t="s">
        <v>194</v>
      </c>
      <c r="C193" s="59">
        <f>[1]Redondeadas!J184</f>
        <v>27195</v>
      </c>
      <c r="D193" s="32">
        <v>0</v>
      </c>
      <c r="E193" s="32">
        <v>0</v>
      </c>
      <c r="F193" s="59">
        <f t="shared" si="36"/>
        <v>27195</v>
      </c>
      <c r="G193" s="56">
        <f>'[2]analit dev'!F174</f>
        <v>42370</v>
      </c>
      <c r="H193" s="36">
        <f t="shared" si="38"/>
        <v>-15175</v>
      </c>
      <c r="I193" s="112">
        <f t="shared" si="39"/>
        <v>155.80069865784151</v>
      </c>
      <c r="J193" s="20"/>
      <c r="K193" s="20"/>
    </row>
    <row r="194" spans="1:11" x14ac:dyDescent="0.25">
      <c r="A194" s="21"/>
      <c r="B194" s="61" t="s">
        <v>195</v>
      </c>
      <c r="C194" s="59">
        <f>[1]Redondeadas!J185</f>
        <v>57994</v>
      </c>
      <c r="D194" s="32">
        <v>0</v>
      </c>
      <c r="E194" s="32">
        <v>0</v>
      </c>
      <c r="F194" s="59">
        <f t="shared" si="36"/>
        <v>57994</v>
      </c>
      <c r="G194" s="56">
        <f>'[2]analit dev'!F175</f>
        <v>6672</v>
      </c>
      <c r="H194" s="36">
        <f t="shared" si="38"/>
        <v>51322</v>
      </c>
      <c r="I194" s="112">
        <f t="shared" si="39"/>
        <v>11.50463841087009</v>
      </c>
      <c r="J194" s="20"/>
      <c r="K194" s="20"/>
    </row>
    <row r="195" spans="1:11" x14ac:dyDescent="0.25">
      <c r="A195" s="21"/>
      <c r="B195" s="61" t="s">
        <v>196</v>
      </c>
      <c r="C195" s="59">
        <f>[1]Redondeadas!J186</f>
        <v>1993</v>
      </c>
      <c r="D195" s="32">
        <v>0</v>
      </c>
      <c r="E195" s="32">
        <v>0</v>
      </c>
      <c r="F195" s="59">
        <f t="shared" si="36"/>
        <v>1993</v>
      </c>
      <c r="G195" s="56">
        <f>'[2]analit dev'!F176</f>
        <v>1870</v>
      </c>
      <c r="H195" s="36">
        <f t="shared" si="38"/>
        <v>123</v>
      </c>
      <c r="I195" s="112">
        <f t="shared" si="39"/>
        <v>93.828399397892625</v>
      </c>
      <c r="J195" s="20"/>
      <c r="K195" s="20"/>
    </row>
    <row r="196" spans="1:11" x14ac:dyDescent="0.25">
      <c r="A196" s="21"/>
      <c r="B196" s="61" t="s">
        <v>197</v>
      </c>
      <c r="C196" s="59">
        <f>[1]Redondeadas!J187</f>
        <v>2395</v>
      </c>
      <c r="D196" s="32">
        <v>0</v>
      </c>
      <c r="E196" s="32">
        <v>0</v>
      </c>
      <c r="F196" s="59">
        <f t="shared" si="36"/>
        <v>2395</v>
      </c>
      <c r="G196" s="56">
        <f>'[2]analit dev'!F177</f>
        <v>1108</v>
      </c>
      <c r="H196" s="36">
        <f t="shared" si="38"/>
        <v>1287</v>
      </c>
      <c r="I196" s="112">
        <f t="shared" si="39"/>
        <v>46.263048016701461</v>
      </c>
      <c r="J196" s="20"/>
      <c r="K196" s="20"/>
    </row>
    <row r="197" spans="1:11" x14ac:dyDescent="0.25">
      <c r="A197" s="21"/>
      <c r="B197" s="61" t="s">
        <v>198</v>
      </c>
      <c r="C197" s="59">
        <f>[1]Redondeadas!J188</f>
        <v>9596</v>
      </c>
      <c r="D197" s="32">
        <v>0</v>
      </c>
      <c r="E197" s="32">
        <v>0</v>
      </c>
      <c r="F197" s="59">
        <f t="shared" si="36"/>
        <v>9596</v>
      </c>
      <c r="G197" s="56">
        <f>'[2]analit dev'!F178</f>
        <v>8432</v>
      </c>
      <c r="H197" s="36">
        <f t="shared" si="38"/>
        <v>1164</v>
      </c>
      <c r="I197" s="112">
        <f t="shared" si="39"/>
        <v>87.869945810754473</v>
      </c>
      <c r="J197" s="20"/>
      <c r="K197" s="20"/>
    </row>
    <row r="198" spans="1:11" x14ac:dyDescent="0.25">
      <c r="A198" s="21"/>
      <c r="B198" s="61" t="s">
        <v>199</v>
      </c>
      <c r="C198" s="59">
        <f>[1]Redondeadas!J189</f>
        <v>4393</v>
      </c>
      <c r="D198" s="32">
        <v>0</v>
      </c>
      <c r="E198" s="32">
        <v>0</v>
      </c>
      <c r="F198" s="59">
        <f t="shared" si="36"/>
        <v>4393</v>
      </c>
      <c r="G198" s="56">
        <f>'[2]analit dev'!F179</f>
        <v>686</v>
      </c>
      <c r="H198" s="36">
        <f t="shared" si="38"/>
        <v>3707</v>
      </c>
      <c r="I198" s="112">
        <f t="shared" si="39"/>
        <v>15.615752333257454</v>
      </c>
      <c r="J198" s="20"/>
      <c r="K198" s="20"/>
    </row>
    <row r="199" spans="1:11" x14ac:dyDescent="0.25">
      <c r="A199" s="21"/>
      <c r="B199" s="61" t="s">
        <v>199</v>
      </c>
      <c r="C199" s="32">
        <v>0</v>
      </c>
      <c r="D199" s="32">
        <v>0</v>
      </c>
      <c r="E199" s="32">
        <v>0</v>
      </c>
      <c r="F199" s="32">
        <v>0</v>
      </c>
      <c r="G199" s="56">
        <f>'[2]analit dev'!F180</f>
        <v>10530</v>
      </c>
      <c r="H199" s="36">
        <f t="shared" si="38"/>
        <v>-10530</v>
      </c>
      <c r="I199" s="112">
        <f t="shared" si="39"/>
        <v>100</v>
      </c>
      <c r="J199" s="20"/>
      <c r="K199" s="20"/>
    </row>
    <row r="200" spans="1:11" x14ac:dyDescent="0.25">
      <c r="A200" s="21"/>
      <c r="B200" s="61" t="s">
        <v>200</v>
      </c>
      <c r="C200" s="59">
        <f>[1]Redondeadas!J190</f>
        <v>23195</v>
      </c>
      <c r="D200" s="32">
        <v>0</v>
      </c>
      <c r="E200" s="32">
        <v>0</v>
      </c>
      <c r="F200" s="59">
        <f t="shared" si="36"/>
        <v>23195</v>
      </c>
      <c r="G200" s="56">
        <f>'[2]analit dev'!F181</f>
        <v>46531</v>
      </c>
      <c r="H200" s="36">
        <f t="shared" si="38"/>
        <v>-23336</v>
      </c>
      <c r="I200" s="112">
        <f t="shared" si="39"/>
        <v>200.60788963138609</v>
      </c>
      <c r="J200" s="20"/>
      <c r="K200" s="20"/>
    </row>
    <row r="201" spans="1:11" x14ac:dyDescent="0.25">
      <c r="A201" s="21"/>
      <c r="B201" s="61" t="s">
        <v>201</v>
      </c>
      <c r="C201" s="59">
        <f>[1]Redondeadas!J191</f>
        <v>11193</v>
      </c>
      <c r="D201" s="32">
        <v>0</v>
      </c>
      <c r="E201" s="32">
        <v>0</v>
      </c>
      <c r="F201" s="59">
        <f t="shared" si="36"/>
        <v>11193</v>
      </c>
      <c r="G201" s="56">
        <f>'[2]analit dev'!F182</f>
        <v>18836</v>
      </c>
      <c r="H201" s="36">
        <f t="shared" si="38"/>
        <v>-7643</v>
      </c>
      <c r="I201" s="112">
        <f t="shared" si="39"/>
        <v>168.28374877155366</v>
      </c>
      <c r="J201" s="20"/>
      <c r="K201" s="20"/>
    </row>
    <row r="202" spans="1:11" x14ac:dyDescent="0.25">
      <c r="A202" s="21"/>
      <c r="B202" s="61" t="s">
        <v>202</v>
      </c>
      <c r="C202" s="59">
        <f>[1]Redondeadas!J192</f>
        <v>1594</v>
      </c>
      <c r="D202" s="32">
        <v>0</v>
      </c>
      <c r="E202" s="32">
        <v>0</v>
      </c>
      <c r="F202" s="59">
        <f t="shared" si="36"/>
        <v>1594</v>
      </c>
      <c r="G202" s="56">
        <f>'[2]analit dev'!F183</f>
        <v>18944</v>
      </c>
      <c r="H202" s="36">
        <f t="shared" si="38"/>
        <v>-17350</v>
      </c>
      <c r="I202" s="112">
        <f t="shared" si="39"/>
        <v>1188.4567126725219</v>
      </c>
      <c r="J202" s="20"/>
      <c r="K202" s="20"/>
    </row>
    <row r="203" spans="1:11" x14ac:dyDescent="0.25">
      <c r="A203" s="21"/>
      <c r="B203" s="61" t="s">
        <v>203</v>
      </c>
      <c r="C203" s="59">
        <f>[1]Redondeadas!J193</f>
        <v>1194</v>
      </c>
      <c r="D203" s="32">
        <v>0</v>
      </c>
      <c r="E203" s="32">
        <v>0</v>
      </c>
      <c r="F203" s="59">
        <f t="shared" si="36"/>
        <v>1194</v>
      </c>
      <c r="G203" s="56">
        <f>'[2]analit dev'!F184</f>
        <v>2805</v>
      </c>
      <c r="H203" s="36">
        <f t="shared" si="38"/>
        <v>-1611</v>
      </c>
      <c r="I203" s="112">
        <f t="shared" si="39"/>
        <v>234.9246231155779</v>
      </c>
      <c r="J203" s="20"/>
      <c r="K203" s="20"/>
    </row>
    <row r="204" spans="1:11" x14ac:dyDescent="0.25">
      <c r="A204" s="21"/>
      <c r="B204" s="61" t="s">
        <v>204</v>
      </c>
      <c r="C204" s="59">
        <f>[1]Redondeadas!J194</f>
        <v>1194</v>
      </c>
      <c r="D204" s="32">
        <v>0</v>
      </c>
      <c r="E204" s="32">
        <v>0</v>
      </c>
      <c r="F204" s="59">
        <f t="shared" si="36"/>
        <v>1194</v>
      </c>
      <c r="G204" s="56">
        <f>'[2]analit dev'!F185</f>
        <v>191845</v>
      </c>
      <c r="H204" s="36">
        <f t="shared" si="38"/>
        <v>-190651</v>
      </c>
      <c r="I204" s="112">
        <f t="shared" si="39"/>
        <v>16067.420435510889</v>
      </c>
      <c r="J204" s="20"/>
      <c r="K204" s="20"/>
    </row>
    <row r="205" spans="1:11" x14ac:dyDescent="0.25">
      <c r="A205" s="21"/>
      <c r="B205" s="61" t="s">
        <v>205</v>
      </c>
      <c r="C205" s="59">
        <f>[1]Redondeadas!J195</f>
        <v>18793</v>
      </c>
      <c r="D205" s="32">
        <v>0</v>
      </c>
      <c r="E205" s="32">
        <v>0</v>
      </c>
      <c r="F205" s="59">
        <f t="shared" si="36"/>
        <v>18793</v>
      </c>
      <c r="G205" s="56">
        <f>'[2]analit dev'!F186</f>
        <v>87037</v>
      </c>
      <c r="H205" s="36">
        <f t="shared" si="38"/>
        <v>-68244</v>
      </c>
      <c r="I205" s="112">
        <f t="shared" si="39"/>
        <v>463.13520991858672</v>
      </c>
      <c r="J205" s="20"/>
      <c r="K205" s="20"/>
    </row>
    <row r="206" spans="1:11" x14ac:dyDescent="0.25">
      <c r="A206" s="21"/>
      <c r="B206" s="61" t="s">
        <v>206</v>
      </c>
      <c r="C206" s="59">
        <f>[1]Redondeadas!J196</f>
        <v>631595</v>
      </c>
      <c r="D206" s="32">
        <v>0</v>
      </c>
      <c r="E206" s="32">
        <v>0</v>
      </c>
      <c r="F206" s="59">
        <f t="shared" si="36"/>
        <v>631595</v>
      </c>
      <c r="G206" s="56">
        <f>'[2]analit dev'!F187</f>
        <v>3715630</v>
      </c>
      <c r="H206" s="36">
        <f t="shared" si="38"/>
        <v>-3084035</v>
      </c>
      <c r="I206" s="112">
        <f t="shared" si="39"/>
        <v>588.29313088292338</v>
      </c>
      <c r="J206" s="20"/>
      <c r="K206" s="20"/>
    </row>
    <row r="207" spans="1:11" x14ac:dyDescent="0.25">
      <c r="A207" s="21"/>
      <c r="B207" s="61" t="s">
        <v>207</v>
      </c>
      <c r="C207" s="59">
        <f>[1]Redondeadas!J197</f>
        <v>796</v>
      </c>
      <c r="D207" s="32">
        <v>0</v>
      </c>
      <c r="E207" s="32">
        <v>0</v>
      </c>
      <c r="F207" s="59">
        <f t="shared" si="36"/>
        <v>796</v>
      </c>
      <c r="G207" s="56">
        <f>'[2]analit dev'!F188</f>
        <v>3135</v>
      </c>
      <c r="H207" s="36">
        <f t="shared" ref="H207:H270" si="43">F207-G207</f>
        <v>-2339</v>
      </c>
      <c r="I207" s="112">
        <f t="shared" ref="I207:I218" si="44">IF(G207=0,0,IF(F207=0,100,G207/F207*100))</f>
        <v>393.84422110552765</v>
      </c>
      <c r="J207" s="20"/>
      <c r="K207" s="20"/>
    </row>
    <row r="208" spans="1:11" x14ac:dyDescent="0.25">
      <c r="A208" s="21"/>
      <c r="B208" s="61" t="s">
        <v>208</v>
      </c>
      <c r="C208" s="59">
        <f>[1]Redondeadas!J198</f>
        <v>395</v>
      </c>
      <c r="D208" s="32">
        <v>0</v>
      </c>
      <c r="E208" s="32">
        <v>0</v>
      </c>
      <c r="F208" s="59">
        <f t="shared" si="36"/>
        <v>395</v>
      </c>
      <c r="G208" s="32">
        <v>0</v>
      </c>
      <c r="H208" s="36">
        <f t="shared" si="43"/>
        <v>395</v>
      </c>
      <c r="I208" s="32">
        <v>0</v>
      </c>
      <c r="J208" s="20"/>
      <c r="K208" s="20"/>
    </row>
    <row r="209" spans="1:11" x14ac:dyDescent="0.25">
      <c r="A209" s="21"/>
      <c r="B209" s="61" t="s">
        <v>209</v>
      </c>
      <c r="C209" s="59">
        <f>[1]Redondeadas!J199</f>
        <v>1594</v>
      </c>
      <c r="D209" s="32">
        <v>0</v>
      </c>
      <c r="E209" s="32">
        <v>0</v>
      </c>
      <c r="F209" s="59">
        <f t="shared" si="36"/>
        <v>1594</v>
      </c>
      <c r="G209" s="56">
        <f>'[2]analit dev'!F189</f>
        <v>3947</v>
      </c>
      <c r="H209" s="36">
        <f t="shared" si="43"/>
        <v>-2353</v>
      </c>
      <c r="I209" s="112">
        <f t="shared" si="44"/>
        <v>247.61606022584695</v>
      </c>
      <c r="J209" s="20"/>
      <c r="K209" s="20"/>
    </row>
    <row r="210" spans="1:11" x14ac:dyDescent="0.25">
      <c r="A210" s="21"/>
      <c r="B210" s="61" t="s">
        <v>210</v>
      </c>
      <c r="C210" s="59">
        <f>[1]Redondeadas!J200</f>
        <v>31994</v>
      </c>
      <c r="D210" s="32">
        <v>0</v>
      </c>
      <c r="E210" s="32">
        <v>0</v>
      </c>
      <c r="F210" s="59">
        <f t="shared" si="36"/>
        <v>31994</v>
      </c>
      <c r="G210" s="56">
        <f>'[2]analit dev'!F190</f>
        <v>176778</v>
      </c>
      <c r="H210" s="36">
        <f t="shared" si="43"/>
        <v>-144784</v>
      </c>
      <c r="I210" s="112">
        <f t="shared" si="44"/>
        <v>552.53485028442833</v>
      </c>
      <c r="J210" s="20"/>
      <c r="K210" s="20"/>
    </row>
    <row r="211" spans="1:11" x14ac:dyDescent="0.25">
      <c r="A211" s="21"/>
      <c r="B211" s="61" t="s">
        <v>211</v>
      </c>
      <c r="C211" s="59">
        <f>[1]Redondeadas!J201</f>
        <v>80795</v>
      </c>
      <c r="D211" s="32">
        <v>0</v>
      </c>
      <c r="E211" s="32">
        <v>0</v>
      </c>
      <c r="F211" s="59">
        <f t="shared" si="36"/>
        <v>80795</v>
      </c>
      <c r="G211" s="56">
        <f>'[2]analit dev'!F191</f>
        <v>204249</v>
      </c>
      <c r="H211" s="36">
        <f t="shared" si="43"/>
        <v>-123454</v>
      </c>
      <c r="I211" s="112">
        <f t="shared" si="44"/>
        <v>252.79905934773191</v>
      </c>
      <c r="J211" s="20"/>
      <c r="K211" s="20"/>
    </row>
    <row r="212" spans="1:11" x14ac:dyDescent="0.25">
      <c r="A212" s="21"/>
      <c r="B212" s="61" t="s">
        <v>212</v>
      </c>
      <c r="C212" s="59">
        <f>[1]Redondeadas!J202</f>
        <v>1594</v>
      </c>
      <c r="D212" s="32">
        <v>0</v>
      </c>
      <c r="E212" s="32">
        <v>0</v>
      </c>
      <c r="F212" s="59">
        <f t="shared" si="36"/>
        <v>1594</v>
      </c>
      <c r="G212" s="56">
        <f>'[2]analit dev'!F192</f>
        <v>7820</v>
      </c>
      <c r="H212" s="36">
        <f t="shared" si="43"/>
        <v>-6226</v>
      </c>
      <c r="I212" s="112">
        <f t="shared" si="44"/>
        <v>490.58971141781677</v>
      </c>
      <c r="J212" s="20"/>
      <c r="K212" s="20"/>
    </row>
    <row r="213" spans="1:11" x14ac:dyDescent="0.25">
      <c r="A213" s="21"/>
      <c r="B213" s="61" t="s">
        <v>213</v>
      </c>
      <c r="C213" s="59">
        <f>[1]Redondeadas!J203</f>
        <v>3194</v>
      </c>
      <c r="D213" s="32">
        <v>0</v>
      </c>
      <c r="E213" s="32">
        <v>0</v>
      </c>
      <c r="F213" s="59">
        <f t="shared" si="36"/>
        <v>3194</v>
      </c>
      <c r="G213" s="56">
        <f>'[2]analit dev'!F193</f>
        <v>13662</v>
      </c>
      <c r="H213" s="36">
        <f t="shared" si="43"/>
        <v>-10468</v>
      </c>
      <c r="I213" s="112">
        <f t="shared" si="44"/>
        <v>427.73951158422045</v>
      </c>
      <c r="J213" s="20"/>
      <c r="K213" s="20"/>
    </row>
    <row r="214" spans="1:11" x14ac:dyDescent="0.25">
      <c r="A214" s="21"/>
      <c r="B214" s="61" t="s">
        <v>214</v>
      </c>
      <c r="C214" s="59">
        <f>[1]Redondeadas!J204</f>
        <v>29194</v>
      </c>
      <c r="D214" s="32">
        <v>0</v>
      </c>
      <c r="E214" s="32">
        <v>0</v>
      </c>
      <c r="F214" s="59">
        <f t="shared" si="36"/>
        <v>29194</v>
      </c>
      <c r="G214" s="56">
        <f>'[2]analit dev'!F194</f>
        <v>53136</v>
      </c>
      <c r="H214" s="36">
        <f t="shared" si="43"/>
        <v>-23942</v>
      </c>
      <c r="I214" s="112">
        <f t="shared" si="44"/>
        <v>182.01000205521683</v>
      </c>
      <c r="J214" s="20"/>
      <c r="K214" s="20"/>
    </row>
    <row r="215" spans="1:11" x14ac:dyDescent="0.25">
      <c r="A215" s="21"/>
      <c r="B215" s="67" t="s">
        <v>215</v>
      </c>
      <c r="C215" s="63">
        <f>C216</f>
        <v>799660</v>
      </c>
      <c r="D215" s="64">
        <f t="shared" ref="D215:G215" si="45">D216</f>
        <v>0</v>
      </c>
      <c r="E215" s="63">
        <f t="shared" si="45"/>
        <v>0</v>
      </c>
      <c r="F215" s="63">
        <f t="shared" si="45"/>
        <v>799660</v>
      </c>
      <c r="G215" s="51">
        <f t="shared" si="45"/>
        <v>415080</v>
      </c>
      <c r="H215" s="40">
        <f t="shared" si="43"/>
        <v>384580</v>
      </c>
      <c r="I215" s="52">
        <f t="shared" si="44"/>
        <v>51.907060500712795</v>
      </c>
      <c r="J215" s="20"/>
      <c r="K215" s="20"/>
    </row>
    <row r="216" spans="1:11" x14ac:dyDescent="0.25">
      <c r="A216" s="21"/>
      <c r="B216" s="37" t="s">
        <v>216</v>
      </c>
      <c r="C216" s="65">
        <f>[1]Redondeadas!$J$206</f>
        <v>799660</v>
      </c>
      <c r="D216" s="32">
        <v>0</v>
      </c>
      <c r="E216" s="32">
        <v>0</v>
      </c>
      <c r="F216" s="59">
        <f t="shared" si="36"/>
        <v>799660</v>
      </c>
      <c r="G216" s="56">
        <f>'[2]analit dev'!F196</f>
        <v>415080</v>
      </c>
      <c r="H216" s="36">
        <f t="shared" si="43"/>
        <v>384580</v>
      </c>
      <c r="I216" s="57">
        <f t="shared" si="44"/>
        <v>51.907060500712795</v>
      </c>
      <c r="J216" s="20"/>
      <c r="K216" s="20"/>
    </row>
    <row r="217" spans="1:11" x14ac:dyDescent="0.25">
      <c r="A217" s="21"/>
      <c r="B217" s="22" t="s">
        <v>217</v>
      </c>
      <c r="C217" s="23">
        <f>C218+C237+C247+C271+C287+C293</f>
        <v>89950586</v>
      </c>
      <c r="D217" s="28">
        <f>D218+D237+D247+D271+D287+D293</f>
        <v>0</v>
      </c>
      <c r="E217" s="23">
        <f>E218+E237+E247+E271+E287+E293</f>
        <v>0</v>
      </c>
      <c r="F217" s="23">
        <f>F218+F237+F247+F271+F287+F293</f>
        <v>89950586</v>
      </c>
      <c r="G217" s="29">
        <f>G218+G237+G247+G271+G287+G293</f>
        <v>52051443.239999995</v>
      </c>
      <c r="H217" s="40">
        <f t="shared" si="43"/>
        <v>37899142.760000005</v>
      </c>
      <c r="I217" s="25">
        <f t="shared" si="44"/>
        <v>57.866708328059133</v>
      </c>
      <c r="J217" s="20"/>
      <c r="K217" s="20"/>
    </row>
    <row r="218" spans="1:11" x14ac:dyDescent="0.25">
      <c r="A218" s="21"/>
      <c r="B218" s="22" t="s">
        <v>218</v>
      </c>
      <c r="C218" s="23">
        <f t="shared" ref="C218:G218" si="46">SUM(C219:C236)</f>
        <v>2454421</v>
      </c>
      <c r="D218" s="28">
        <f t="shared" si="46"/>
        <v>0</v>
      </c>
      <c r="E218" s="23">
        <f t="shared" si="46"/>
        <v>0</v>
      </c>
      <c r="F218" s="23">
        <f t="shared" si="46"/>
        <v>2454421</v>
      </c>
      <c r="G218" s="29">
        <f t="shared" si="46"/>
        <v>1218901</v>
      </c>
      <c r="H218" s="40">
        <f t="shared" si="43"/>
        <v>1235520</v>
      </c>
      <c r="I218" s="25">
        <f t="shared" si="44"/>
        <v>49.661447648956717</v>
      </c>
      <c r="J218" s="20"/>
      <c r="K218" s="20"/>
    </row>
    <row r="219" spans="1:11" x14ac:dyDescent="0.25">
      <c r="A219" s="21"/>
      <c r="B219" s="37" t="s">
        <v>219</v>
      </c>
      <c r="C219" s="56">
        <f>[1]Redondeadas!J209</f>
        <v>333</v>
      </c>
      <c r="D219" s="32">
        <v>0</v>
      </c>
      <c r="E219" s="32">
        <v>0</v>
      </c>
      <c r="F219" s="59">
        <f t="shared" si="36"/>
        <v>333</v>
      </c>
      <c r="G219" s="32">
        <v>0</v>
      </c>
      <c r="H219" s="36">
        <f t="shared" si="43"/>
        <v>333</v>
      </c>
      <c r="I219" s="57">
        <f>IF(C219=0,0,IF(F219=0,100,C219/F219*100))</f>
        <v>100</v>
      </c>
      <c r="J219" s="20"/>
      <c r="K219" s="20"/>
    </row>
    <row r="220" spans="1:11" x14ac:dyDescent="0.25">
      <c r="A220" s="21"/>
      <c r="B220" s="37" t="s">
        <v>220</v>
      </c>
      <c r="C220" s="32">
        <v>0</v>
      </c>
      <c r="D220" s="32">
        <v>0</v>
      </c>
      <c r="E220" s="32">
        <v>0</v>
      </c>
      <c r="F220" s="59">
        <f t="shared" si="36"/>
        <v>0</v>
      </c>
      <c r="G220" s="68">
        <f>'[2]analit dev'!F199</f>
        <v>792</v>
      </c>
      <c r="H220" s="36">
        <f t="shared" si="43"/>
        <v>-792</v>
      </c>
      <c r="I220" s="57">
        <f>IF(C220=0,0,IF(F220=0,100,C220/F220*100))</f>
        <v>0</v>
      </c>
      <c r="J220" s="20"/>
      <c r="K220" s="20"/>
    </row>
    <row r="221" spans="1:11" x14ac:dyDescent="0.25">
      <c r="A221" s="21"/>
      <c r="B221" s="37" t="s">
        <v>221</v>
      </c>
      <c r="C221" s="56">
        <f>[1]Redondeadas!J210</f>
        <v>7604</v>
      </c>
      <c r="D221" s="32">
        <v>0</v>
      </c>
      <c r="E221" s="32">
        <v>0</v>
      </c>
      <c r="F221" s="59">
        <f t="shared" si="36"/>
        <v>7604</v>
      </c>
      <c r="G221" s="68">
        <f>'[2]analit dev'!F200</f>
        <v>45000</v>
      </c>
      <c r="H221" s="36">
        <f t="shared" si="43"/>
        <v>-37396</v>
      </c>
      <c r="I221" s="57">
        <f t="shared" ref="I221:I236" si="47">IF(C221=0,0,IF(F221=0,100,C221/F221*100))</f>
        <v>100</v>
      </c>
      <c r="J221" s="20"/>
      <c r="K221" s="20"/>
    </row>
    <row r="222" spans="1:11" x14ac:dyDescent="0.25">
      <c r="A222" s="21"/>
      <c r="B222" s="37" t="s">
        <v>222</v>
      </c>
      <c r="C222" s="56">
        <f>[1]Redondeadas!J211</f>
        <v>98416</v>
      </c>
      <c r="D222" s="32">
        <v>0</v>
      </c>
      <c r="E222" s="32">
        <v>0</v>
      </c>
      <c r="F222" s="59">
        <f t="shared" si="36"/>
        <v>98416</v>
      </c>
      <c r="G222" s="68">
        <f>'[2]analit dev'!F201</f>
        <v>36000</v>
      </c>
      <c r="H222" s="36">
        <f t="shared" si="43"/>
        <v>62416</v>
      </c>
      <c r="I222" s="57">
        <f t="shared" si="47"/>
        <v>100</v>
      </c>
      <c r="J222" s="20"/>
      <c r="K222" s="20"/>
    </row>
    <row r="223" spans="1:11" x14ac:dyDescent="0.25">
      <c r="A223" s="21"/>
      <c r="B223" s="37" t="s">
        <v>223</v>
      </c>
      <c r="C223" s="56">
        <f>[1]Redondeadas!J212</f>
        <v>7358</v>
      </c>
      <c r="D223" s="32">
        <v>0</v>
      </c>
      <c r="E223" s="32">
        <v>0</v>
      </c>
      <c r="F223" s="59">
        <f t="shared" si="36"/>
        <v>7358</v>
      </c>
      <c r="G223" s="68">
        <f>'[2]analit dev'!F202</f>
        <v>18000</v>
      </c>
      <c r="H223" s="36">
        <f t="shared" si="43"/>
        <v>-10642</v>
      </c>
      <c r="I223" s="57">
        <f t="shared" si="47"/>
        <v>100</v>
      </c>
      <c r="J223" s="20"/>
      <c r="K223" s="20"/>
    </row>
    <row r="224" spans="1:11" x14ac:dyDescent="0.25">
      <c r="A224" s="21"/>
      <c r="B224" s="37" t="s">
        <v>224</v>
      </c>
      <c r="C224" s="56">
        <f>[1]Redondeadas!J213</f>
        <v>2448</v>
      </c>
      <c r="D224" s="32">
        <v>0</v>
      </c>
      <c r="E224" s="32">
        <v>0</v>
      </c>
      <c r="F224" s="59">
        <f t="shared" si="36"/>
        <v>2448</v>
      </c>
      <c r="G224" s="32">
        <v>0</v>
      </c>
      <c r="H224" s="36">
        <f t="shared" si="43"/>
        <v>2448</v>
      </c>
      <c r="I224" s="57">
        <f t="shared" si="47"/>
        <v>100</v>
      </c>
      <c r="J224" s="20"/>
      <c r="K224" s="20"/>
    </row>
    <row r="225" spans="1:11" x14ac:dyDescent="0.25">
      <c r="A225" s="21"/>
      <c r="B225" s="37" t="s">
        <v>225</v>
      </c>
      <c r="C225" s="56">
        <f>[1]Redondeadas!J214</f>
        <v>68228</v>
      </c>
      <c r="D225" s="32">
        <v>0</v>
      </c>
      <c r="E225" s="32">
        <v>0</v>
      </c>
      <c r="F225" s="59">
        <f t="shared" si="36"/>
        <v>68228</v>
      </c>
      <c r="G225" s="68">
        <f>'[2]analit dev'!F203</f>
        <v>16455</v>
      </c>
      <c r="H225" s="36">
        <f t="shared" si="43"/>
        <v>51773</v>
      </c>
      <c r="I225" s="57">
        <f t="shared" si="47"/>
        <v>100</v>
      </c>
      <c r="J225" s="20"/>
      <c r="K225" s="20"/>
    </row>
    <row r="226" spans="1:11" x14ac:dyDescent="0.25">
      <c r="A226" s="21"/>
      <c r="B226" s="37" t="s">
        <v>226</v>
      </c>
      <c r="C226" s="56">
        <f>[1]Redondeadas!J215</f>
        <v>186039</v>
      </c>
      <c r="D226" s="32">
        <v>0</v>
      </c>
      <c r="E226" s="32">
        <v>0</v>
      </c>
      <c r="F226" s="59">
        <f t="shared" si="36"/>
        <v>186039</v>
      </c>
      <c r="G226" s="68">
        <f>'[2]analit dev'!F204</f>
        <v>98724</v>
      </c>
      <c r="H226" s="36">
        <f t="shared" si="43"/>
        <v>87315</v>
      </c>
      <c r="I226" s="57">
        <f t="shared" si="47"/>
        <v>100</v>
      </c>
      <c r="J226" s="20"/>
      <c r="K226" s="20"/>
    </row>
    <row r="227" spans="1:11" x14ac:dyDescent="0.25">
      <c r="A227" s="21"/>
      <c r="B227" s="37" t="s">
        <v>227</v>
      </c>
      <c r="C227" s="56">
        <f>[1]Redondeadas!J216</f>
        <v>161003</v>
      </c>
      <c r="D227" s="32">
        <v>0</v>
      </c>
      <c r="E227" s="32">
        <v>0</v>
      </c>
      <c r="F227" s="59">
        <f t="shared" si="36"/>
        <v>161003</v>
      </c>
      <c r="G227" s="68">
        <f>'[2]analit dev'!F205</f>
        <v>65814</v>
      </c>
      <c r="H227" s="36">
        <f t="shared" si="43"/>
        <v>95189</v>
      </c>
      <c r="I227" s="57">
        <f t="shared" si="47"/>
        <v>100</v>
      </c>
      <c r="J227" s="20"/>
      <c r="K227" s="20"/>
    </row>
    <row r="228" spans="1:11" x14ac:dyDescent="0.25">
      <c r="A228" s="21"/>
      <c r="B228" s="37" t="s">
        <v>228</v>
      </c>
      <c r="C228" s="56">
        <f>[1]Redondeadas!J217</f>
        <v>10554</v>
      </c>
      <c r="D228" s="32">
        <v>0</v>
      </c>
      <c r="E228" s="32">
        <v>0</v>
      </c>
      <c r="F228" s="59">
        <f t="shared" si="36"/>
        <v>10554</v>
      </c>
      <c r="G228" s="68">
        <f>'[2]analit dev'!F206</f>
        <v>13839</v>
      </c>
      <c r="H228" s="36">
        <f t="shared" si="43"/>
        <v>-3285</v>
      </c>
      <c r="I228" s="57">
        <f t="shared" si="47"/>
        <v>100</v>
      </c>
      <c r="J228" s="20"/>
      <c r="K228" s="20"/>
    </row>
    <row r="229" spans="1:11" x14ac:dyDescent="0.25">
      <c r="A229" s="21"/>
      <c r="B229" s="37" t="s">
        <v>229</v>
      </c>
      <c r="C229" s="56">
        <f>[1]Redondeadas!J218</f>
        <v>17421</v>
      </c>
      <c r="D229" s="32">
        <v>0</v>
      </c>
      <c r="E229" s="32">
        <v>0</v>
      </c>
      <c r="F229" s="59">
        <f t="shared" si="36"/>
        <v>17421</v>
      </c>
      <c r="G229" s="32">
        <v>0</v>
      </c>
      <c r="H229" s="36">
        <f t="shared" si="43"/>
        <v>17421</v>
      </c>
      <c r="I229" s="57">
        <f t="shared" si="47"/>
        <v>100</v>
      </c>
      <c r="J229" s="20"/>
      <c r="K229" s="20"/>
    </row>
    <row r="230" spans="1:11" x14ac:dyDescent="0.25">
      <c r="A230" s="21"/>
      <c r="B230" s="37" t="s">
        <v>230</v>
      </c>
      <c r="C230" s="56">
        <f>[1]Redondeadas!J219</f>
        <v>935127</v>
      </c>
      <c r="D230" s="32">
        <v>0</v>
      </c>
      <c r="E230" s="32">
        <v>0</v>
      </c>
      <c r="F230" s="59">
        <f t="shared" si="36"/>
        <v>935127</v>
      </c>
      <c r="G230" s="68">
        <f>'[2]analit dev'!F207</f>
        <v>467683</v>
      </c>
      <c r="H230" s="36">
        <f t="shared" si="43"/>
        <v>467444</v>
      </c>
      <c r="I230" s="57">
        <f t="shared" si="47"/>
        <v>100</v>
      </c>
      <c r="J230" s="20"/>
      <c r="K230" s="20"/>
    </row>
    <row r="231" spans="1:11" x14ac:dyDescent="0.25">
      <c r="A231" s="21"/>
      <c r="B231" s="37" t="s">
        <v>231</v>
      </c>
      <c r="C231" s="56">
        <f>[1]Redondeadas!J220</f>
        <v>46137</v>
      </c>
      <c r="D231" s="32">
        <v>0</v>
      </c>
      <c r="E231" s="32">
        <v>0</v>
      </c>
      <c r="F231" s="59">
        <f t="shared" si="36"/>
        <v>46137</v>
      </c>
      <c r="G231" s="68">
        <f>'[2]analit dev'!F208</f>
        <v>1102</v>
      </c>
      <c r="H231" s="36">
        <f t="shared" si="43"/>
        <v>45035</v>
      </c>
      <c r="I231" s="57">
        <f t="shared" si="47"/>
        <v>100</v>
      </c>
      <c r="J231" s="20"/>
      <c r="K231" s="20"/>
    </row>
    <row r="232" spans="1:11" x14ac:dyDescent="0.25">
      <c r="A232" s="21"/>
      <c r="B232" s="37" t="s">
        <v>232</v>
      </c>
      <c r="C232" s="56">
        <f>[1]Redondeadas!J221</f>
        <v>221874</v>
      </c>
      <c r="D232" s="32">
        <v>0</v>
      </c>
      <c r="E232" s="32">
        <v>0</v>
      </c>
      <c r="F232" s="59">
        <f t="shared" si="36"/>
        <v>221874</v>
      </c>
      <c r="G232" s="68">
        <f>'[2]analit dev'!F209</f>
        <v>120838</v>
      </c>
      <c r="H232" s="36">
        <f t="shared" si="43"/>
        <v>101036</v>
      </c>
      <c r="I232" s="57">
        <f t="shared" si="47"/>
        <v>100</v>
      </c>
      <c r="J232" s="20"/>
      <c r="K232" s="20"/>
    </row>
    <row r="233" spans="1:11" x14ac:dyDescent="0.25">
      <c r="A233" s="21"/>
      <c r="B233" s="37" t="s">
        <v>233</v>
      </c>
      <c r="C233" s="32">
        <v>0</v>
      </c>
      <c r="D233" s="32">
        <v>0</v>
      </c>
      <c r="E233" s="32">
        <v>0</v>
      </c>
      <c r="F233" s="32">
        <v>0</v>
      </c>
      <c r="G233" s="68">
        <f>'[2]analit dev'!F210</f>
        <v>496</v>
      </c>
      <c r="H233" s="36">
        <f t="shared" si="43"/>
        <v>-496</v>
      </c>
      <c r="I233" s="57">
        <f t="shared" si="47"/>
        <v>0</v>
      </c>
      <c r="J233" s="20"/>
      <c r="K233" s="20"/>
    </row>
    <row r="234" spans="1:11" x14ac:dyDescent="0.25">
      <c r="A234" s="21"/>
      <c r="B234" s="37" t="s">
        <v>234</v>
      </c>
      <c r="C234" s="56">
        <f>[1]Redondeadas!J222</f>
        <v>3920</v>
      </c>
      <c r="D234" s="32">
        <v>0</v>
      </c>
      <c r="E234" s="32">
        <v>0</v>
      </c>
      <c r="F234" s="59">
        <f t="shared" si="36"/>
        <v>3920</v>
      </c>
      <c r="G234" s="68">
        <f>'[2]analit dev'!F211</f>
        <v>2976</v>
      </c>
      <c r="H234" s="36">
        <f t="shared" si="43"/>
        <v>944</v>
      </c>
      <c r="I234" s="57">
        <f t="shared" si="47"/>
        <v>100</v>
      </c>
      <c r="J234" s="20"/>
      <c r="K234" s="20"/>
    </row>
    <row r="235" spans="1:11" x14ac:dyDescent="0.25">
      <c r="A235" s="21"/>
      <c r="B235" s="37" t="s">
        <v>235</v>
      </c>
      <c r="C235" s="56">
        <f>[1]Redondeadas!J223</f>
        <v>1220</v>
      </c>
      <c r="D235" s="32">
        <v>0</v>
      </c>
      <c r="E235" s="32">
        <v>0</v>
      </c>
      <c r="F235" s="59">
        <f t="shared" si="36"/>
        <v>1220</v>
      </c>
      <c r="G235" s="32">
        <v>0</v>
      </c>
      <c r="H235" s="36">
        <f t="shared" si="43"/>
        <v>1220</v>
      </c>
      <c r="I235" s="57">
        <f t="shared" si="47"/>
        <v>100</v>
      </c>
      <c r="J235" s="20"/>
      <c r="K235" s="20"/>
    </row>
    <row r="236" spans="1:11" x14ac:dyDescent="0.25">
      <c r="A236" s="21"/>
      <c r="B236" s="37" t="s">
        <v>236</v>
      </c>
      <c r="C236" s="56">
        <f>[1]Redondeadas!J224</f>
        <v>686739</v>
      </c>
      <c r="D236" s="32">
        <v>0</v>
      </c>
      <c r="E236" s="32">
        <v>0</v>
      </c>
      <c r="F236" s="59">
        <f t="shared" si="36"/>
        <v>686739</v>
      </c>
      <c r="G236" s="68">
        <f>'[2]analit dev'!F212</f>
        <v>331182</v>
      </c>
      <c r="H236" s="36">
        <f t="shared" si="43"/>
        <v>355557</v>
      </c>
      <c r="I236" s="57">
        <f t="shared" si="47"/>
        <v>100</v>
      </c>
      <c r="J236" s="20"/>
      <c r="K236" s="20"/>
    </row>
    <row r="237" spans="1:11" x14ac:dyDescent="0.25">
      <c r="A237" s="21"/>
      <c r="B237" s="22" t="s">
        <v>237</v>
      </c>
      <c r="C237" s="23">
        <f>SUM(C238:C246)</f>
        <v>19625444</v>
      </c>
      <c r="D237" s="28">
        <f>SUM(D238:D246)</f>
        <v>0</v>
      </c>
      <c r="E237" s="23">
        <f>SUM(E238:E246)</f>
        <v>0</v>
      </c>
      <c r="F237" s="23">
        <f>SUM(F238:F246)</f>
        <v>19625444</v>
      </c>
      <c r="G237" s="27">
        <f>SUM(G238:G246)</f>
        <v>11693629.76</v>
      </c>
      <c r="H237" s="40">
        <f t="shared" si="43"/>
        <v>7931814.2400000002</v>
      </c>
      <c r="I237" s="25">
        <f t="shared" ref="I237:I254" si="48">IF(G237=0,0,IF(F237=0,100,G237/F237*100))</f>
        <v>59.584026532087634</v>
      </c>
      <c r="J237" s="20"/>
      <c r="K237" s="20"/>
    </row>
    <row r="238" spans="1:11" x14ac:dyDescent="0.25">
      <c r="A238" s="21"/>
      <c r="B238" s="30" t="s">
        <v>238</v>
      </c>
      <c r="C238" s="58">
        <f>[1]Redondeadas!$J$227</f>
        <v>1999</v>
      </c>
      <c r="D238" s="32">
        <v>0</v>
      </c>
      <c r="E238" s="32">
        <v>0</v>
      </c>
      <c r="F238" s="58">
        <f t="shared" si="36"/>
        <v>1999</v>
      </c>
      <c r="G238" s="69">
        <f>'[2]analit dev'!F214</f>
        <v>2021</v>
      </c>
      <c r="H238" s="36">
        <f t="shared" si="43"/>
        <v>-22</v>
      </c>
      <c r="I238" s="39">
        <f t="shared" si="48"/>
        <v>101.10055027513758</v>
      </c>
      <c r="J238" s="20"/>
      <c r="K238" s="20"/>
    </row>
    <row r="239" spans="1:11" x14ac:dyDescent="0.25">
      <c r="A239" s="21"/>
      <c r="B239" s="30" t="s">
        <v>239</v>
      </c>
      <c r="C239" s="32">
        <v>0</v>
      </c>
      <c r="D239" s="32">
        <v>0</v>
      </c>
      <c r="E239" s="32">
        <v>0</v>
      </c>
      <c r="F239" s="58">
        <f t="shared" si="36"/>
        <v>0</v>
      </c>
      <c r="G239" s="32">
        <v>0</v>
      </c>
      <c r="H239" s="39">
        <f t="shared" si="43"/>
        <v>0</v>
      </c>
      <c r="I239" s="39">
        <f>IF(G239=0,0,IF(F239=0,100,G239/F239*100))</f>
        <v>0</v>
      </c>
      <c r="J239" s="20"/>
      <c r="K239" s="20"/>
    </row>
    <row r="240" spans="1:11" x14ac:dyDescent="0.25">
      <c r="A240" s="21"/>
      <c r="B240" s="30" t="s">
        <v>240</v>
      </c>
      <c r="C240" s="58">
        <f>[1]Redondeadas!$J$228</f>
        <v>529881</v>
      </c>
      <c r="D240" s="32">
        <v>0</v>
      </c>
      <c r="E240" s="32">
        <v>0</v>
      </c>
      <c r="F240" s="58">
        <f t="shared" si="36"/>
        <v>529881</v>
      </c>
      <c r="G240" s="69">
        <f>'[2]analit dev'!F215</f>
        <v>186073</v>
      </c>
      <c r="H240" s="36">
        <f t="shared" si="43"/>
        <v>343808</v>
      </c>
      <c r="I240" s="39">
        <f>IF(G240=0,0,IF(F240=0,100,G240/F240*100))</f>
        <v>35.115997742889441</v>
      </c>
      <c r="J240" s="20"/>
      <c r="K240" s="20"/>
    </row>
    <row r="241" spans="1:11" x14ac:dyDescent="0.25">
      <c r="A241" s="21"/>
      <c r="B241" s="30" t="s">
        <v>241</v>
      </c>
      <c r="C241" s="58">
        <f>[1]Redondeadas!$J$229</f>
        <v>7846</v>
      </c>
      <c r="D241" s="32">
        <v>0</v>
      </c>
      <c r="E241" s="32">
        <v>0</v>
      </c>
      <c r="F241" s="58">
        <f t="shared" si="36"/>
        <v>7846</v>
      </c>
      <c r="G241" s="69">
        <f>'[2]analit dev'!F216</f>
        <v>3306</v>
      </c>
      <c r="H241" s="36">
        <f t="shared" si="43"/>
        <v>4540</v>
      </c>
      <c r="I241" s="39">
        <f t="shared" si="48"/>
        <v>42.136120316084629</v>
      </c>
      <c r="J241" s="20"/>
      <c r="K241" s="20"/>
    </row>
    <row r="242" spans="1:11" x14ac:dyDescent="0.25">
      <c r="A242" s="21"/>
      <c r="B242" s="30" t="s">
        <v>242</v>
      </c>
      <c r="C242" s="58">
        <f>[1]Redondeadas!$J$230</f>
        <v>7846</v>
      </c>
      <c r="D242" s="32">
        <v>0</v>
      </c>
      <c r="E242" s="32">
        <v>0</v>
      </c>
      <c r="F242" s="58">
        <f t="shared" si="36"/>
        <v>7846</v>
      </c>
      <c r="G242" s="69">
        <f>'[2]analit dev'!F217</f>
        <v>4956.6400000000003</v>
      </c>
      <c r="H242" s="36">
        <f t="shared" si="43"/>
        <v>2889.3599999999997</v>
      </c>
      <c r="I242" s="39">
        <f t="shared" si="48"/>
        <v>63.174101452969666</v>
      </c>
      <c r="J242" s="20"/>
      <c r="K242" s="20"/>
    </row>
    <row r="243" spans="1:11" x14ac:dyDescent="0.25">
      <c r="A243" s="21"/>
      <c r="B243" s="30" t="s">
        <v>243</v>
      </c>
      <c r="C243" s="58">
        <f>[1]Redondeadas!$J$231</f>
        <v>1958</v>
      </c>
      <c r="D243" s="32">
        <v>0</v>
      </c>
      <c r="E243" s="32">
        <v>0</v>
      </c>
      <c r="F243" s="70">
        <f t="shared" si="36"/>
        <v>1958</v>
      </c>
      <c r="G243" s="69">
        <f>'[2]analit dev'!F218</f>
        <v>1109</v>
      </c>
      <c r="H243" s="36">
        <f t="shared" si="43"/>
        <v>849</v>
      </c>
      <c r="I243" s="39">
        <f t="shared" si="48"/>
        <v>56.639427987742593</v>
      </c>
      <c r="J243" s="20"/>
      <c r="K243" s="20"/>
    </row>
    <row r="244" spans="1:11" ht="25.5" x14ac:dyDescent="0.25">
      <c r="A244" s="21"/>
      <c r="B244" s="37" t="s">
        <v>244</v>
      </c>
      <c r="C244" s="58">
        <f>[1]Redondeadas!$J$232</f>
        <v>4017324</v>
      </c>
      <c r="D244" s="32">
        <v>0</v>
      </c>
      <c r="E244" s="32">
        <v>0</v>
      </c>
      <c r="F244" s="70">
        <f t="shared" si="36"/>
        <v>4017324</v>
      </c>
      <c r="G244" s="69">
        <f>'[2]analit dev'!F219</f>
        <v>2554020</v>
      </c>
      <c r="H244" s="36">
        <f t="shared" si="43"/>
        <v>1463304</v>
      </c>
      <c r="I244" s="57">
        <f t="shared" si="48"/>
        <v>63.575155999366743</v>
      </c>
      <c r="J244" s="20"/>
      <c r="K244" s="20"/>
    </row>
    <row r="245" spans="1:11" ht="25.5" x14ac:dyDescent="0.25">
      <c r="A245" s="21"/>
      <c r="B245" s="37" t="s">
        <v>245</v>
      </c>
      <c r="C245" s="58">
        <f>[1]Redondeadas!$J$233</f>
        <v>15046821</v>
      </c>
      <c r="D245" s="32">
        <v>0</v>
      </c>
      <c r="E245" s="32">
        <v>0</v>
      </c>
      <c r="F245" s="70">
        <f t="shared" si="36"/>
        <v>15046821</v>
      </c>
      <c r="G245" s="69">
        <f>'[2]analit dev'!F220</f>
        <v>8938496</v>
      </c>
      <c r="H245" s="36">
        <f t="shared" si="43"/>
        <v>6108325</v>
      </c>
      <c r="I245" s="57">
        <f t="shared" si="48"/>
        <v>59.404547977277055</v>
      </c>
      <c r="J245" s="20"/>
      <c r="K245" s="20"/>
    </row>
    <row r="246" spans="1:11" x14ac:dyDescent="0.25">
      <c r="B246" s="30" t="s">
        <v>246</v>
      </c>
      <c r="C246" s="58">
        <f>[1]Redondeadas!$J$234</f>
        <v>11769</v>
      </c>
      <c r="D246" s="32">
        <v>0</v>
      </c>
      <c r="E246" s="32">
        <v>0</v>
      </c>
      <c r="F246" s="70">
        <f t="shared" si="36"/>
        <v>11769</v>
      </c>
      <c r="G246" s="69">
        <f>'[2]analit dev'!F221</f>
        <v>3648.12</v>
      </c>
      <c r="H246" s="36">
        <f t="shared" si="43"/>
        <v>8120.88</v>
      </c>
      <c r="I246" s="39">
        <f t="shared" si="48"/>
        <v>30.997705837369359</v>
      </c>
      <c r="J246" s="20"/>
      <c r="K246" s="20"/>
    </row>
    <row r="247" spans="1:11" x14ac:dyDescent="0.25">
      <c r="A247" s="21"/>
      <c r="B247" s="22" t="s">
        <v>247</v>
      </c>
      <c r="C247" s="23">
        <f>SUM(C248:C270)</f>
        <v>45000000</v>
      </c>
      <c r="D247" s="23">
        <f t="shared" ref="D247:H247" si="49">SUM(D248:D270)</f>
        <v>0</v>
      </c>
      <c r="E247" s="23">
        <f t="shared" si="49"/>
        <v>0</v>
      </c>
      <c r="F247" s="24">
        <f t="shared" si="49"/>
        <v>45000000</v>
      </c>
      <c r="G247" s="24">
        <f t="shared" si="49"/>
        <v>33747707.469999999</v>
      </c>
      <c r="H247" s="40">
        <f t="shared" si="49"/>
        <v>11252292.529999999</v>
      </c>
      <c r="I247" s="25">
        <f>IF(G247=0,0,IF(F247=0,100,G247/F247*100))</f>
        <v>74.99490548888889</v>
      </c>
      <c r="J247" s="20"/>
      <c r="K247" s="20"/>
    </row>
    <row r="248" spans="1:11" x14ac:dyDescent="0.25">
      <c r="A248" s="21"/>
      <c r="B248" s="30" t="s">
        <v>248</v>
      </c>
      <c r="C248" s="58">
        <f>[1]Redondeadas!J237</f>
        <v>31579</v>
      </c>
      <c r="D248" s="32">
        <v>0</v>
      </c>
      <c r="E248" s="32">
        <v>0</v>
      </c>
      <c r="F248" s="70">
        <f t="shared" si="36"/>
        <v>31579</v>
      </c>
      <c r="G248" s="69">
        <f>'[2]analit dev'!F223</f>
        <v>17440</v>
      </c>
      <c r="H248" s="36">
        <f t="shared" si="43"/>
        <v>14139</v>
      </c>
      <c r="I248" s="39">
        <f t="shared" si="48"/>
        <v>55.226574622375637</v>
      </c>
      <c r="J248" s="20"/>
      <c r="K248" s="20"/>
    </row>
    <row r="249" spans="1:11" x14ac:dyDescent="0.25">
      <c r="A249" s="21"/>
      <c r="B249" s="30" t="s">
        <v>249</v>
      </c>
      <c r="C249" s="58">
        <f>[1]Redondeadas!J238</f>
        <v>670534</v>
      </c>
      <c r="D249" s="32">
        <v>0</v>
      </c>
      <c r="E249" s="32">
        <v>0</v>
      </c>
      <c r="F249" s="70">
        <f t="shared" si="36"/>
        <v>670534</v>
      </c>
      <c r="G249" s="69">
        <f>'[2]analit dev'!F224</f>
        <v>412858</v>
      </c>
      <c r="H249" s="36">
        <f t="shared" si="43"/>
        <v>257676</v>
      </c>
      <c r="I249" s="39">
        <f t="shared" si="48"/>
        <v>61.571523591644869</v>
      </c>
      <c r="J249" s="20"/>
      <c r="K249" s="20"/>
    </row>
    <row r="250" spans="1:11" x14ac:dyDescent="0.25">
      <c r="A250" s="21"/>
      <c r="B250" s="30" t="s">
        <v>250</v>
      </c>
      <c r="C250" s="58">
        <f>[1]Redondeadas!J239</f>
        <v>31494</v>
      </c>
      <c r="D250" s="32">
        <v>0</v>
      </c>
      <c r="E250" s="32">
        <v>0</v>
      </c>
      <c r="F250" s="70">
        <f t="shared" si="36"/>
        <v>31494</v>
      </c>
      <c r="G250" s="69">
        <f>'[2]analit dev'!F225</f>
        <v>22437</v>
      </c>
      <c r="H250" s="36">
        <f t="shared" si="43"/>
        <v>9057</v>
      </c>
      <c r="I250" s="39">
        <f t="shared" si="48"/>
        <v>71.242141360259097</v>
      </c>
      <c r="J250" s="20"/>
      <c r="K250" s="20"/>
    </row>
    <row r="251" spans="1:11" x14ac:dyDescent="0.25">
      <c r="A251" s="21"/>
      <c r="B251" s="30" t="s">
        <v>251</v>
      </c>
      <c r="C251" s="58">
        <f>[1]Redondeadas!J240</f>
        <v>53992</v>
      </c>
      <c r="D251" s="32">
        <v>0</v>
      </c>
      <c r="E251" s="32">
        <v>0</v>
      </c>
      <c r="F251" s="70">
        <f t="shared" si="36"/>
        <v>53992</v>
      </c>
      <c r="G251" s="69">
        <f>'[2]analit dev'!F226</f>
        <v>14990.26</v>
      </c>
      <c r="H251" s="36">
        <f t="shared" si="43"/>
        <v>39001.74</v>
      </c>
      <c r="I251" s="39">
        <f t="shared" si="48"/>
        <v>27.763853904282115</v>
      </c>
      <c r="J251" s="20"/>
      <c r="K251" s="20"/>
    </row>
    <row r="252" spans="1:11" x14ac:dyDescent="0.25">
      <c r="A252" s="21"/>
      <c r="B252" s="30" t="s">
        <v>252</v>
      </c>
      <c r="C252" s="58">
        <f>[1]Redondeadas!J241</f>
        <v>5084994</v>
      </c>
      <c r="D252" s="32">
        <v>0</v>
      </c>
      <c r="E252" s="32">
        <v>0</v>
      </c>
      <c r="F252" s="70">
        <f t="shared" si="36"/>
        <v>5084994</v>
      </c>
      <c r="G252" s="69">
        <f>'[2]analit dev'!F227</f>
        <v>3512777</v>
      </c>
      <c r="H252" s="36">
        <f t="shared" si="43"/>
        <v>1572217</v>
      </c>
      <c r="I252" s="39">
        <f t="shared" si="48"/>
        <v>69.081241787109278</v>
      </c>
      <c r="J252" s="20"/>
      <c r="K252" s="20"/>
    </row>
    <row r="253" spans="1:11" x14ac:dyDescent="0.25">
      <c r="A253" s="21"/>
      <c r="B253" s="30" t="s">
        <v>253</v>
      </c>
      <c r="C253" s="58">
        <f>[1]Redondeadas!J242</f>
        <v>71995</v>
      </c>
      <c r="D253" s="32">
        <v>0</v>
      </c>
      <c r="E253" s="32">
        <v>0</v>
      </c>
      <c r="F253" s="70">
        <f t="shared" si="36"/>
        <v>71995</v>
      </c>
      <c r="G253" s="69">
        <f>'[2]analit dev'!F228</f>
        <v>35317</v>
      </c>
      <c r="H253" s="36">
        <f>F253-G253</f>
        <v>36678</v>
      </c>
      <c r="I253" s="39">
        <f>IF(G253=0,0,IF(F253=0,100,G253/F253*100))</f>
        <v>49.054795471907767</v>
      </c>
      <c r="J253" s="20"/>
      <c r="K253" s="20"/>
    </row>
    <row r="254" spans="1:11" x14ac:dyDescent="0.25">
      <c r="A254" s="21"/>
      <c r="B254" s="30" t="s">
        <v>254</v>
      </c>
      <c r="C254" s="58">
        <f>[1]Redondeadas!J243</f>
        <v>2663995</v>
      </c>
      <c r="D254" s="32">
        <v>0</v>
      </c>
      <c r="E254" s="32">
        <v>0</v>
      </c>
      <c r="F254" s="70">
        <f t="shared" si="36"/>
        <v>2663995</v>
      </c>
      <c r="G254" s="69">
        <f>'[2]analit dev'!F229</f>
        <v>2364252.73</v>
      </c>
      <c r="H254" s="36">
        <f t="shared" si="43"/>
        <v>299742.27</v>
      </c>
      <c r="I254" s="39">
        <f t="shared" si="48"/>
        <v>88.748392170405722</v>
      </c>
      <c r="J254" s="20"/>
      <c r="K254" s="20"/>
    </row>
    <row r="255" spans="1:11" x14ac:dyDescent="0.25">
      <c r="A255" s="21"/>
      <c r="B255" s="30" t="s">
        <v>255</v>
      </c>
      <c r="C255" s="58">
        <f>[1]Redondeadas!J244</f>
        <v>1480495</v>
      </c>
      <c r="D255" s="32">
        <v>0</v>
      </c>
      <c r="E255" s="32">
        <v>0</v>
      </c>
      <c r="F255" s="70">
        <f t="shared" si="36"/>
        <v>1480495</v>
      </c>
      <c r="G255" s="69">
        <f>'[2]analit dev'!F230</f>
        <v>773437.48</v>
      </c>
      <c r="H255" s="36">
        <f t="shared" si="43"/>
        <v>707057.52</v>
      </c>
      <c r="I255" s="39">
        <f>IF(G255=0,0,IF(F255=0,100,G255/F255*100))</f>
        <v>52.241816419508339</v>
      </c>
      <c r="J255" s="20"/>
      <c r="K255" s="20"/>
    </row>
    <row r="256" spans="1:11" ht="25.5" x14ac:dyDescent="0.25">
      <c r="A256" s="21"/>
      <c r="B256" s="37" t="s">
        <v>256</v>
      </c>
      <c r="C256" s="58">
        <f>[1]Redondeadas!J245</f>
        <v>413994</v>
      </c>
      <c r="D256" s="32">
        <v>0</v>
      </c>
      <c r="E256" s="32">
        <v>0</v>
      </c>
      <c r="F256" s="70">
        <f t="shared" si="36"/>
        <v>413994</v>
      </c>
      <c r="G256" s="69">
        <f>'[2]analit dev'!F231</f>
        <v>445830</v>
      </c>
      <c r="H256" s="36">
        <f t="shared" si="43"/>
        <v>-31836</v>
      </c>
      <c r="I256" s="57">
        <f>IF(G256=0,0,IF(F256=0,100,G256/F256*100))</f>
        <v>107.68996652125394</v>
      </c>
      <c r="J256" s="20"/>
      <c r="K256" s="20"/>
    </row>
    <row r="257" spans="1:11" x14ac:dyDescent="0.25">
      <c r="A257" s="21"/>
      <c r="B257" s="30" t="s">
        <v>257</v>
      </c>
      <c r="C257" s="58">
        <f>[1]Redondeadas!J246</f>
        <v>26563495</v>
      </c>
      <c r="D257" s="32">
        <v>0</v>
      </c>
      <c r="E257" s="32">
        <v>0</v>
      </c>
      <c r="F257" s="70">
        <f t="shared" si="36"/>
        <v>26563495</v>
      </c>
      <c r="G257" s="69">
        <f>'[2]analit dev'!F232</f>
        <v>20584282</v>
      </c>
      <c r="H257" s="36">
        <f t="shared" si="43"/>
        <v>5979213</v>
      </c>
      <c r="I257" s="39">
        <f>IF(G257=0,0,IF(F257=0,100,G257/F257*100))</f>
        <v>77.490864812781595</v>
      </c>
      <c r="J257" s="20"/>
      <c r="K257" s="20"/>
    </row>
    <row r="258" spans="1:11" x14ac:dyDescent="0.25">
      <c r="A258" s="21"/>
      <c r="B258" s="30" t="s">
        <v>258</v>
      </c>
      <c r="C258" s="58">
        <f>[1]Redondeadas!J247</f>
        <v>71995</v>
      </c>
      <c r="D258" s="32">
        <v>0</v>
      </c>
      <c r="E258" s="32">
        <v>0</v>
      </c>
      <c r="F258" s="70">
        <f t="shared" si="36"/>
        <v>71995</v>
      </c>
      <c r="G258" s="69">
        <f>'[2]analit dev'!F233</f>
        <v>6281</v>
      </c>
      <c r="H258" s="36">
        <f t="shared" si="43"/>
        <v>65714</v>
      </c>
      <c r="I258" s="39">
        <f t="shared" ref="I258:I292" si="50">IF(G258=0,0,IF(F258=0,100,G258/F258*100))</f>
        <v>8.724216959511077</v>
      </c>
      <c r="J258" s="20"/>
      <c r="K258" s="20"/>
    </row>
    <row r="259" spans="1:11" x14ac:dyDescent="0.25">
      <c r="A259" s="21"/>
      <c r="B259" s="30" t="s">
        <v>259</v>
      </c>
      <c r="C259" s="58">
        <f>[1]Redondeadas!J248</f>
        <v>17994</v>
      </c>
      <c r="D259" s="32">
        <v>0</v>
      </c>
      <c r="E259" s="32">
        <v>0</v>
      </c>
      <c r="F259" s="70">
        <f t="shared" si="36"/>
        <v>17994</v>
      </c>
      <c r="G259" s="69">
        <f>'[2]analit dev'!F234</f>
        <v>15593</v>
      </c>
      <c r="H259" s="36">
        <f t="shared" si="43"/>
        <v>2401</v>
      </c>
      <c r="I259" s="39">
        <f t="shared" si="50"/>
        <v>86.656663332221854</v>
      </c>
      <c r="J259" s="20"/>
      <c r="K259" s="20"/>
    </row>
    <row r="260" spans="1:11" x14ac:dyDescent="0.25">
      <c r="A260" s="21"/>
      <c r="B260" s="30" t="s">
        <v>260</v>
      </c>
      <c r="C260" s="58">
        <f>[1]Redondeadas!J249</f>
        <v>4494</v>
      </c>
      <c r="D260" s="32">
        <v>0</v>
      </c>
      <c r="E260" s="32">
        <v>0</v>
      </c>
      <c r="F260" s="70">
        <f t="shared" si="36"/>
        <v>4494</v>
      </c>
      <c r="G260" s="69">
        <f>'[2]analit dev'!F235</f>
        <v>2699</v>
      </c>
      <c r="H260" s="36">
        <f t="shared" si="43"/>
        <v>1795</v>
      </c>
      <c r="I260" s="39">
        <f t="shared" si="50"/>
        <v>60.057854917667996</v>
      </c>
      <c r="J260" s="20"/>
      <c r="K260" s="20"/>
    </row>
    <row r="261" spans="1:11" x14ac:dyDescent="0.25">
      <c r="A261" s="21"/>
      <c r="B261" s="30" t="s">
        <v>261</v>
      </c>
      <c r="C261" s="58">
        <f>[1]Redondeadas!J250</f>
        <v>62994</v>
      </c>
      <c r="D261" s="32">
        <v>0</v>
      </c>
      <c r="E261" s="32">
        <v>0</v>
      </c>
      <c r="F261" s="70">
        <f t="shared" si="36"/>
        <v>62994</v>
      </c>
      <c r="G261" s="69">
        <f>'[2]analit dev'!F236</f>
        <v>42443</v>
      </c>
      <c r="H261" s="36">
        <f t="shared" si="43"/>
        <v>20551</v>
      </c>
      <c r="I261" s="39">
        <f t="shared" si="50"/>
        <v>67.376258056322825</v>
      </c>
      <c r="J261" s="20"/>
      <c r="K261" s="20"/>
    </row>
    <row r="262" spans="1:11" x14ac:dyDescent="0.25">
      <c r="A262" s="21"/>
      <c r="B262" s="30" t="s">
        <v>262</v>
      </c>
      <c r="C262" s="32">
        <v>0</v>
      </c>
      <c r="D262" s="32">
        <v>0</v>
      </c>
      <c r="E262" s="32">
        <v>0</v>
      </c>
      <c r="F262" s="70">
        <f t="shared" si="36"/>
        <v>0</v>
      </c>
      <c r="G262" s="69">
        <f>'[2]analit dev'!F237</f>
        <v>593</v>
      </c>
      <c r="H262" s="36">
        <f>F262-G262</f>
        <v>-593</v>
      </c>
      <c r="I262" s="39">
        <f>IF(G262=0,0,IF(F262=0,100,G262/F262*100))</f>
        <v>100</v>
      </c>
      <c r="J262" s="20"/>
      <c r="K262" s="20"/>
    </row>
    <row r="263" spans="1:11" x14ac:dyDescent="0.25">
      <c r="A263" s="21"/>
      <c r="B263" s="30" t="s">
        <v>263</v>
      </c>
      <c r="C263" s="58">
        <f>[1]Redondeadas!J251</f>
        <v>17994</v>
      </c>
      <c r="D263" s="32">
        <v>0</v>
      </c>
      <c r="E263" s="32">
        <v>0</v>
      </c>
      <c r="F263" s="70">
        <f t="shared" si="36"/>
        <v>17994</v>
      </c>
      <c r="G263" s="69">
        <f>'[2]analit dev'!F238</f>
        <v>2787</v>
      </c>
      <c r="H263" s="36">
        <f t="shared" si="43"/>
        <v>15207</v>
      </c>
      <c r="I263" s="39">
        <f t="shared" si="50"/>
        <v>15.488496165388463</v>
      </c>
      <c r="J263" s="20"/>
      <c r="K263" s="20"/>
    </row>
    <row r="264" spans="1:11" x14ac:dyDescent="0.25">
      <c r="A264" s="21"/>
      <c r="B264" s="30" t="s">
        <v>264</v>
      </c>
      <c r="C264" s="58">
        <f>[1]Redondeadas!J252</f>
        <v>328495</v>
      </c>
      <c r="D264" s="32">
        <v>0</v>
      </c>
      <c r="E264" s="32">
        <v>0</v>
      </c>
      <c r="F264" s="70">
        <f t="shared" si="36"/>
        <v>328495</v>
      </c>
      <c r="G264" s="69">
        <f>'[2]analit dev'!F239</f>
        <v>163489</v>
      </c>
      <c r="H264" s="36">
        <f t="shared" si="43"/>
        <v>165006</v>
      </c>
      <c r="I264" s="39">
        <f t="shared" si="50"/>
        <v>49.769098464207978</v>
      </c>
      <c r="J264" s="20"/>
      <c r="K264" s="20"/>
    </row>
    <row r="265" spans="1:11" x14ac:dyDescent="0.25">
      <c r="A265" s="21"/>
      <c r="B265" s="30" t="s">
        <v>265</v>
      </c>
      <c r="C265" s="58">
        <f>[1]Redondeadas!J253</f>
        <v>805493</v>
      </c>
      <c r="D265" s="32">
        <v>0</v>
      </c>
      <c r="E265" s="32">
        <v>0</v>
      </c>
      <c r="F265" s="70">
        <f t="shared" si="36"/>
        <v>805493</v>
      </c>
      <c r="G265" s="69">
        <f>'[2]analit dev'!F240</f>
        <v>541008</v>
      </c>
      <c r="H265" s="36">
        <f t="shared" si="43"/>
        <v>264485</v>
      </c>
      <c r="I265" s="39">
        <f t="shared" si="50"/>
        <v>67.164829489517601</v>
      </c>
      <c r="J265" s="20"/>
      <c r="K265" s="20"/>
    </row>
    <row r="266" spans="1:11" x14ac:dyDescent="0.25">
      <c r="A266" s="21"/>
      <c r="B266" s="30" t="s">
        <v>257</v>
      </c>
      <c r="C266" s="32">
        <v>0</v>
      </c>
      <c r="D266" s="32">
        <v>0</v>
      </c>
      <c r="E266" s="32">
        <v>0</v>
      </c>
      <c r="F266" s="70">
        <f t="shared" si="36"/>
        <v>0</v>
      </c>
      <c r="G266" s="32">
        <v>0</v>
      </c>
      <c r="H266" s="39">
        <f t="shared" si="43"/>
        <v>0</v>
      </c>
      <c r="I266" s="39">
        <f t="shared" si="50"/>
        <v>0</v>
      </c>
      <c r="J266" s="20"/>
      <c r="K266" s="20"/>
    </row>
    <row r="267" spans="1:11" x14ac:dyDescent="0.25">
      <c r="A267" s="21"/>
      <c r="B267" s="30" t="s">
        <v>266</v>
      </c>
      <c r="C267" s="58">
        <f>[1]Redondeadas!J254</f>
        <v>1430993</v>
      </c>
      <c r="D267" s="32">
        <v>0</v>
      </c>
      <c r="E267" s="32">
        <v>0</v>
      </c>
      <c r="F267" s="70">
        <f t="shared" si="36"/>
        <v>1430993</v>
      </c>
      <c r="G267" s="69">
        <f>'[2]analit dev'!F241</f>
        <v>1137043</v>
      </c>
      <c r="H267" s="36">
        <f t="shared" si="43"/>
        <v>293950</v>
      </c>
      <c r="I267" s="39">
        <f t="shared" si="50"/>
        <v>79.458320201426559</v>
      </c>
      <c r="J267" s="20"/>
      <c r="K267" s="20"/>
    </row>
    <row r="268" spans="1:11" x14ac:dyDescent="0.25">
      <c r="A268" s="21"/>
      <c r="B268" s="30" t="s">
        <v>267</v>
      </c>
      <c r="C268" s="58">
        <f>[1]Redondeadas!J255</f>
        <v>4796993</v>
      </c>
      <c r="D268" s="32">
        <v>0</v>
      </c>
      <c r="E268" s="32">
        <v>0</v>
      </c>
      <c r="F268" s="70">
        <f t="shared" si="36"/>
        <v>4796993</v>
      </c>
      <c r="G268" s="69">
        <f>'[2]analit dev'!F242</f>
        <v>3362224</v>
      </c>
      <c r="H268" s="36">
        <f t="shared" si="43"/>
        <v>1434769</v>
      </c>
      <c r="I268" s="39">
        <f t="shared" si="50"/>
        <v>70.090241949487947</v>
      </c>
      <c r="J268" s="20"/>
      <c r="K268" s="20"/>
    </row>
    <row r="269" spans="1:11" x14ac:dyDescent="0.25">
      <c r="A269" s="21"/>
      <c r="B269" s="30" t="s">
        <v>268</v>
      </c>
      <c r="C269" s="58">
        <f>[1]Redondeadas!J256</f>
        <v>391494</v>
      </c>
      <c r="D269" s="32">
        <v>0</v>
      </c>
      <c r="E269" s="32">
        <v>0</v>
      </c>
      <c r="F269" s="70">
        <f t="shared" si="36"/>
        <v>391494</v>
      </c>
      <c r="G269" s="69">
        <f>'[2]analit dev'!F243</f>
        <v>289926</v>
      </c>
      <c r="H269" s="36">
        <f t="shared" si="43"/>
        <v>101568</v>
      </c>
      <c r="I269" s="39">
        <f t="shared" si="50"/>
        <v>74.056307376358248</v>
      </c>
      <c r="J269" s="20"/>
      <c r="K269" s="20"/>
    </row>
    <row r="270" spans="1:11" x14ac:dyDescent="0.25">
      <c r="A270" s="21"/>
      <c r="B270" s="30" t="s">
        <v>269</v>
      </c>
      <c r="C270" s="58">
        <f>[1]Redondeadas!J257</f>
        <v>4494</v>
      </c>
      <c r="D270" s="32">
        <v>0</v>
      </c>
      <c r="E270" s="32">
        <v>0</v>
      </c>
      <c r="F270" s="70">
        <f t="shared" si="36"/>
        <v>4494</v>
      </c>
      <c r="G270" s="32">
        <v>0</v>
      </c>
      <c r="H270" s="36">
        <f t="shared" si="43"/>
        <v>4494</v>
      </c>
      <c r="I270" s="39">
        <f t="shared" si="50"/>
        <v>0</v>
      </c>
      <c r="J270" s="20"/>
      <c r="K270" s="20"/>
    </row>
    <row r="271" spans="1:11" x14ac:dyDescent="0.25">
      <c r="A271" s="21"/>
      <c r="B271" s="22" t="s">
        <v>270</v>
      </c>
      <c r="C271" s="23">
        <f>SUM(C272:C286)</f>
        <v>19777445</v>
      </c>
      <c r="D271" s="28">
        <f t="shared" ref="D271:H271" si="51">SUM(D272:D286)</f>
        <v>0</v>
      </c>
      <c r="E271" s="23">
        <f t="shared" si="51"/>
        <v>0</v>
      </c>
      <c r="F271" s="24">
        <f t="shared" si="51"/>
        <v>19777445</v>
      </c>
      <c r="G271" s="27">
        <f t="shared" si="51"/>
        <v>3694866.01</v>
      </c>
      <c r="H271" s="40">
        <f t="shared" si="51"/>
        <v>16082578.99</v>
      </c>
      <c r="I271" s="25">
        <f t="shared" si="50"/>
        <v>18.682221136248891</v>
      </c>
      <c r="J271" s="20"/>
      <c r="K271" s="20"/>
    </row>
    <row r="272" spans="1:11" x14ac:dyDescent="0.25">
      <c r="A272" s="21"/>
      <c r="B272" s="30" t="s">
        <v>271</v>
      </c>
      <c r="C272" s="58">
        <f>[6]Redondeadas!J260</f>
        <v>1805742</v>
      </c>
      <c r="D272" s="32">
        <v>0</v>
      </c>
      <c r="E272" s="32">
        <v>0</v>
      </c>
      <c r="F272" s="70">
        <f t="shared" si="36"/>
        <v>1805742</v>
      </c>
      <c r="G272" s="69">
        <f>'[2]analit dev'!F245</f>
        <v>394910</v>
      </c>
      <c r="H272" s="36">
        <f t="shared" ref="H272:H292" si="52">F272-G272</f>
        <v>1410832</v>
      </c>
      <c r="I272" s="39">
        <f t="shared" si="50"/>
        <v>21.869680164718989</v>
      </c>
      <c r="J272" s="20"/>
      <c r="K272" s="20"/>
    </row>
    <row r="273" spans="1:11" x14ac:dyDescent="0.25">
      <c r="A273" s="21"/>
      <c r="B273" s="30" t="s">
        <v>272</v>
      </c>
      <c r="C273" s="58">
        <f>[6]Redondeadas!J261</f>
        <v>3948</v>
      </c>
      <c r="D273" s="32">
        <v>0</v>
      </c>
      <c r="E273" s="32">
        <v>0</v>
      </c>
      <c r="F273" s="70">
        <f t="shared" si="36"/>
        <v>3948</v>
      </c>
      <c r="G273" s="69">
        <f>'[2]analit dev'!F246</f>
        <v>115</v>
      </c>
      <c r="H273" s="36">
        <f t="shared" si="52"/>
        <v>3833</v>
      </c>
      <c r="I273" s="39">
        <f t="shared" si="50"/>
        <v>2.9128672745694022</v>
      </c>
      <c r="J273" s="20"/>
      <c r="K273" s="20"/>
    </row>
    <row r="274" spans="1:11" x14ac:dyDescent="0.25">
      <c r="A274" s="21"/>
      <c r="B274" s="30" t="s">
        <v>273</v>
      </c>
      <c r="C274" s="58">
        <f>[6]Redondeadas!J262</f>
        <v>14117132</v>
      </c>
      <c r="D274" s="32">
        <v>0</v>
      </c>
      <c r="E274" s="32">
        <v>0</v>
      </c>
      <c r="F274" s="70">
        <f t="shared" si="36"/>
        <v>14117132</v>
      </c>
      <c r="G274" s="69">
        <f>'[2]analit dev'!F247</f>
        <v>2432025.0099999998</v>
      </c>
      <c r="H274" s="36">
        <f t="shared" si="52"/>
        <v>11685106.99</v>
      </c>
      <c r="I274" s="39">
        <f t="shared" si="50"/>
        <v>17.227472336449072</v>
      </c>
      <c r="J274" s="20"/>
      <c r="K274" s="20"/>
    </row>
    <row r="275" spans="1:11" x14ac:dyDescent="0.25">
      <c r="A275" s="21"/>
      <c r="B275" s="30" t="s">
        <v>274</v>
      </c>
      <c r="C275" s="32">
        <v>0</v>
      </c>
      <c r="D275" s="32">
        <v>0</v>
      </c>
      <c r="E275" s="32">
        <v>0</v>
      </c>
      <c r="F275" s="70">
        <f t="shared" si="36"/>
        <v>0</v>
      </c>
      <c r="G275" s="32">
        <v>0</v>
      </c>
      <c r="H275" s="39">
        <f t="shared" si="52"/>
        <v>0</v>
      </c>
      <c r="I275" s="39">
        <f t="shared" si="50"/>
        <v>0</v>
      </c>
      <c r="J275" s="20"/>
      <c r="K275" s="20"/>
    </row>
    <row r="276" spans="1:11" x14ac:dyDescent="0.25">
      <c r="A276" s="21"/>
      <c r="B276" s="30" t="s">
        <v>275</v>
      </c>
      <c r="C276" s="32">
        <v>0</v>
      </c>
      <c r="D276" s="32">
        <v>0</v>
      </c>
      <c r="E276" s="32">
        <v>0</v>
      </c>
      <c r="F276" s="70">
        <f t="shared" si="36"/>
        <v>0</v>
      </c>
      <c r="G276" s="32">
        <v>0</v>
      </c>
      <c r="H276" s="39">
        <f t="shared" si="52"/>
        <v>0</v>
      </c>
      <c r="I276" s="39">
        <f t="shared" si="50"/>
        <v>0</v>
      </c>
      <c r="J276" s="20"/>
      <c r="K276" s="20"/>
    </row>
    <row r="277" spans="1:11" x14ac:dyDescent="0.25">
      <c r="A277" s="21"/>
      <c r="B277" s="30" t="s">
        <v>276</v>
      </c>
      <c r="C277" s="58">
        <f>[6]Redondeadas!J263</f>
        <v>3948</v>
      </c>
      <c r="D277" s="32">
        <v>0</v>
      </c>
      <c r="E277" s="32">
        <v>0</v>
      </c>
      <c r="F277" s="70">
        <f t="shared" si="36"/>
        <v>3948</v>
      </c>
      <c r="G277" s="32">
        <v>0</v>
      </c>
      <c r="H277" s="36">
        <f t="shared" si="52"/>
        <v>3948</v>
      </c>
      <c r="I277" s="39">
        <f t="shared" si="50"/>
        <v>0</v>
      </c>
      <c r="J277" s="20"/>
      <c r="K277" s="20"/>
    </row>
    <row r="278" spans="1:11" x14ac:dyDescent="0.25">
      <c r="A278" s="21"/>
      <c r="B278" s="30" t="s">
        <v>277</v>
      </c>
      <c r="C278" s="58">
        <f>[6]Redondeadas!J264</f>
        <v>3948</v>
      </c>
      <c r="D278" s="32">
        <v>0</v>
      </c>
      <c r="E278" s="32">
        <v>0</v>
      </c>
      <c r="F278" s="70">
        <f t="shared" si="36"/>
        <v>3948</v>
      </c>
      <c r="G278" s="69">
        <f>'[2]analit dev'!F248</f>
        <v>32</v>
      </c>
      <c r="H278" s="36">
        <f t="shared" si="52"/>
        <v>3916</v>
      </c>
      <c r="I278" s="39">
        <f t="shared" si="50"/>
        <v>0.81053698074974678</v>
      </c>
      <c r="J278" s="20"/>
      <c r="K278" s="20"/>
    </row>
    <row r="279" spans="1:11" x14ac:dyDescent="0.25">
      <c r="A279" s="21"/>
      <c r="B279" s="30" t="s">
        <v>278</v>
      </c>
      <c r="C279" s="32">
        <v>0</v>
      </c>
      <c r="D279" s="32">
        <v>0</v>
      </c>
      <c r="E279" s="32">
        <v>0</v>
      </c>
      <c r="F279" s="70">
        <f t="shared" si="36"/>
        <v>0</v>
      </c>
      <c r="G279" s="32">
        <v>0</v>
      </c>
      <c r="H279" s="39">
        <f t="shared" si="52"/>
        <v>0</v>
      </c>
      <c r="I279" s="39">
        <f t="shared" si="50"/>
        <v>0</v>
      </c>
      <c r="J279" s="20"/>
      <c r="K279" s="20"/>
    </row>
    <row r="280" spans="1:11" x14ac:dyDescent="0.25">
      <c r="A280" s="21"/>
      <c r="B280" s="30" t="s">
        <v>279</v>
      </c>
      <c r="C280" s="58">
        <f>[6]Redondeadas!J265</f>
        <v>464764</v>
      </c>
      <c r="D280" s="32">
        <v>0</v>
      </c>
      <c r="E280" s="32">
        <v>0</v>
      </c>
      <c r="F280" s="70">
        <f t="shared" si="36"/>
        <v>464764</v>
      </c>
      <c r="G280" s="69">
        <f>'[2]analit dev'!F249</f>
        <v>147205</v>
      </c>
      <c r="H280" s="36">
        <f t="shared" si="52"/>
        <v>317559</v>
      </c>
      <c r="I280" s="39">
        <f t="shared" si="50"/>
        <v>31.673064178809028</v>
      </c>
      <c r="J280" s="20"/>
      <c r="K280" s="20"/>
    </row>
    <row r="281" spans="1:11" x14ac:dyDescent="0.25">
      <c r="A281" s="21"/>
      <c r="B281" s="30" t="s">
        <v>280</v>
      </c>
      <c r="C281" s="58">
        <f>[6]Redondeadas!J266</f>
        <v>3948</v>
      </c>
      <c r="D281" s="32">
        <v>0</v>
      </c>
      <c r="E281" s="32">
        <v>0</v>
      </c>
      <c r="F281" s="70">
        <f t="shared" si="36"/>
        <v>3948</v>
      </c>
      <c r="G281" s="32">
        <v>0</v>
      </c>
      <c r="H281" s="36">
        <f t="shared" si="52"/>
        <v>3948</v>
      </c>
      <c r="I281" s="39">
        <f t="shared" si="50"/>
        <v>0</v>
      </c>
      <c r="J281" s="20"/>
      <c r="K281" s="20"/>
    </row>
    <row r="282" spans="1:11" x14ac:dyDescent="0.25">
      <c r="A282" s="21"/>
      <c r="B282" s="30" t="s">
        <v>281</v>
      </c>
      <c r="C282" s="32">
        <v>0</v>
      </c>
      <c r="D282" s="32">
        <v>0</v>
      </c>
      <c r="E282" s="32">
        <v>0</v>
      </c>
      <c r="F282" s="70">
        <f t="shared" si="36"/>
        <v>0</v>
      </c>
      <c r="G282" s="32">
        <v>0</v>
      </c>
      <c r="H282" s="39">
        <f t="shared" si="52"/>
        <v>0</v>
      </c>
      <c r="I282" s="39">
        <f t="shared" si="50"/>
        <v>0</v>
      </c>
      <c r="J282" s="20"/>
      <c r="K282" s="20"/>
    </row>
    <row r="283" spans="1:11" x14ac:dyDescent="0.25">
      <c r="A283" s="21"/>
      <c r="B283" s="30" t="s">
        <v>282</v>
      </c>
      <c r="C283" s="58">
        <f>[6]Redondeadas!J267</f>
        <v>15816</v>
      </c>
      <c r="D283" s="32">
        <v>0</v>
      </c>
      <c r="E283" s="32">
        <v>0</v>
      </c>
      <c r="F283" s="70">
        <f t="shared" si="36"/>
        <v>15816</v>
      </c>
      <c r="G283" s="69">
        <f>'[2]analit dev'!F250</f>
        <v>9504</v>
      </c>
      <c r="H283" s="36">
        <f t="shared" si="52"/>
        <v>6312</v>
      </c>
      <c r="I283" s="39">
        <f t="shared" si="50"/>
        <v>60.091047040971169</v>
      </c>
      <c r="J283" s="20"/>
      <c r="K283" s="20"/>
    </row>
    <row r="284" spans="1:11" x14ac:dyDescent="0.25">
      <c r="A284" s="21"/>
      <c r="B284" s="30" t="s">
        <v>283</v>
      </c>
      <c r="C284" s="58">
        <f>[6]Redondeadas!J268</f>
        <v>3356227</v>
      </c>
      <c r="D284" s="32">
        <v>0</v>
      </c>
      <c r="E284" s="32">
        <v>0</v>
      </c>
      <c r="F284" s="70">
        <f t="shared" si="36"/>
        <v>3356227</v>
      </c>
      <c r="G284" s="69">
        <f>'[2]analit dev'!F251</f>
        <v>710190</v>
      </c>
      <c r="H284" s="36">
        <f t="shared" si="52"/>
        <v>2646037</v>
      </c>
      <c r="I284" s="39">
        <f t="shared" si="50"/>
        <v>21.160368473288607</v>
      </c>
      <c r="J284" s="20"/>
      <c r="K284" s="20"/>
    </row>
    <row r="285" spans="1:11" x14ac:dyDescent="0.25">
      <c r="A285" s="21"/>
      <c r="B285" s="30" t="s">
        <v>284</v>
      </c>
      <c r="C285" s="58">
        <f>[6]Redondeadas!J269</f>
        <v>1972</v>
      </c>
      <c r="D285" s="32">
        <v>0</v>
      </c>
      <c r="E285" s="32">
        <v>0</v>
      </c>
      <c r="F285" s="70">
        <f t="shared" si="36"/>
        <v>1972</v>
      </c>
      <c r="G285" s="69">
        <f>'[2]analit dev'!F252</f>
        <v>885</v>
      </c>
      <c r="H285" s="36">
        <f t="shared" si="52"/>
        <v>1087</v>
      </c>
      <c r="I285" s="39">
        <f t="shared" si="50"/>
        <v>44.878296146044626</v>
      </c>
      <c r="J285" s="20"/>
      <c r="K285" s="20"/>
    </row>
    <row r="286" spans="1:11" x14ac:dyDescent="0.25">
      <c r="A286" s="21"/>
      <c r="B286" s="30" t="s">
        <v>285</v>
      </c>
      <c r="C286" s="32">
        <v>0</v>
      </c>
      <c r="D286" s="32">
        <v>0</v>
      </c>
      <c r="E286" s="32">
        <v>0</v>
      </c>
      <c r="F286" s="58">
        <f t="shared" si="36"/>
        <v>0</v>
      </c>
      <c r="G286" s="32">
        <v>0</v>
      </c>
      <c r="H286" s="39">
        <f t="shared" si="52"/>
        <v>0</v>
      </c>
      <c r="I286" s="39">
        <f t="shared" si="50"/>
        <v>0</v>
      </c>
      <c r="J286" s="20"/>
      <c r="K286" s="20"/>
    </row>
    <row r="287" spans="1:11" x14ac:dyDescent="0.25">
      <c r="A287" s="21"/>
      <c r="B287" s="22" t="s">
        <v>217</v>
      </c>
      <c r="C287" s="23">
        <f t="shared" ref="C287:F287" si="53">SUM(C288:C292)</f>
        <v>3067776</v>
      </c>
      <c r="D287" s="23">
        <f t="shared" si="53"/>
        <v>0</v>
      </c>
      <c r="E287" s="23">
        <f t="shared" si="53"/>
        <v>0</v>
      </c>
      <c r="F287" s="24">
        <f t="shared" si="53"/>
        <v>3067776</v>
      </c>
      <c r="G287" s="24">
        <f>SUM(G288:G292)</f>
        <v>1679975</v>
      </c>
      <c r="H287" s="24">
        <f>SUM(H288:H292)</f>
        <v>1387801</v>
      </c>
      <c r="I287" s="25">
        <f t="shared" si="50"/>
        <v>54.761983925814661</v>
      </c>
      <c r="J287" s="20"/>
      <c r="K287" s="20"/>
    </row>
    <row r="288" spans="1:11" x14ac:dyDescent="0.25">
      <c r="A288" s="21"/>
      <c r="B288" s="43" t="s">
        <v>286</v>
      </c>
      <c r="C288" s="31">
        <f>[6]Redondeadas!$J$271</f>
        <v>3067776</v>
      </c>
      <c r="D288" s="32">
        <v>0</v>
      </c>
      <c r="E288" s="32">
        <v>0</v>
      </c>
      <c r="F288" s="70">
        <f t="shared" si="36"/>
        <v>3067776</v>
      </c>
      <c r="G288" s="71">
        <f>'[2]analit dev'!F254</f>
        <v>1638598</v>
      </c>
      <c r="H288" s="36">
        <f t="shared" si="52"/>
        <v>1429178</v>
      </c>
      <c r="I288" s="45">
        <f t="shared" si="50"/>
        <v>53.41322182584387</v>
      </c>
      <c r="J288" s="20"/>
      <c r="K288" s="20"/>
    </row>
    <row r="289" spans="1:11" x14ac:dyDescent="0.25">
      <c r="A289" s="21"/>
      <c r="B289" s="43" t="s">
        <v>287</v>
      </c>
      <c r="C289" s="32">
        <v>0</v>
      </c>
      <c r="D289" s="32">
        <v>0</v>
      </c>
      <c r="E289" s="32">
        <v>0</v>
      </c>
      <c r="F289" s="32">
        <v>0</v>
      </c>
      <c r="G289" s="71">
        <f>'[2]analit dev'!F255</f>
        <v>422</v>
      </c>
      <c r="H289" s="36">
        <f t="shared" si="52"/>
        <v>-422</v>
      </c>
      <c r="I289" s="39">
        <f t="shared" si="50"/>
        <v>100</v>
      </c>
      <c r="J289" s="20"/>
      <c r="K289" s="20"/>
    </row>
    <row r="290" spans="1:11" x14ac:dyDescent="0.25">
      <c r="A290" s="21"/>
      <c r="B290" s="43" t="s">
        <v>288</v>
      </c>
      <c r="C290" s="32">
        <v>0</v>
      </c>
      <c r="D290" s="32">
        <v>0</v>
      </c>
      <c r="E290" s="32">
        <v>0</v>
      </c>
      <c r="F290" s="32">
        <v>0</v>
      </c>
      <c r="G290" s="71">
        <f>'[2]analit dev'!F256</f>
        <v>11828</v>
      </c>
      <c r="H290" s="36">
        <f t="shared" si="52"/>
        <v>-11828</v>
      </c>
      <c r="I290" s="45">
        <f t="shared" si="50"/>
        <v>100</v>
      </c>
      <c r="J290" s="20"/>
      <c r="K290" s="20"/>
    </row>
    <row r="291" spans="1:11" x14ac:dyDescent="0.25">
      <c r="A291" s="21"/>
      <c r="B291" s="43" t="s">
        <v>289</v>
      </c>
      <c r="C291" s="32">
        <v>0</v>
      </c>
      <c r="D291" s="32">
        <v>0</v>
      </c>
      <c r="E291" s="32">
        <v>0</v>
      </c>
      <c r="F291" s="32">
        <v>0</v>
      </c>
      <c r="G291" s="71">
        <f>'[2]analit dev'!F257</f>
        <v>20256</v>
      </c>
      <c r="H291" s="36">
        <f t="shared" si="52"/>
        <v>-20256</v>
      </c>
      <c r="I291" s="45">
        <f t="shared" si="50"/>
        <v>100</v>
      </c>
      <c r="J291" s="20"/>
      <c r="K291" s="20"/>
    </row>
    <row r="292" spans="1:11" x14ac:dyDescent="0.25">
      <c r="A292" s="21"/>
      <c r="B292" s="43" t="s">
        <v>290</v>
      </c>
      <c r="C292" s="32">
        <v>0</v>
      </c>
      <c r="D292" s="32">
        <v>0</v>
      </c>
      <c r="E292" s="32">
        <v>0</v>
      </c>
      <c r="F292" s="32">
        <v>0</v>
      </c>
      <c r="G292" s="71">
        <f>'[2]analit dev'!F258</f>
        <v>8871</v>
      </c>
      <c r="H292" s="36">
        <f t="shared" si="52"/>
        <v>-8871</v>
      </c>
      <c r="I292" s="45">
        <f t="shared" si="50"/>
        <v>100</v>
      </c>
      <c r="J292" s="20"/>
      <c r="K292" s="20"/>
    </row>
    <row r="293" spans="1:11" x14ac:dyDescent="0.25">
      <c r="A293" s="12"/>
      <c r="B293" s="22" t="s">
        <v>291</v>
      </c>
      <c r="C293" s="23">
        <f>C294</f>
        <v>25500</v>
      </c>
      <c r="D293" s="28">
        <f t="shared" ref="D293:H293" si="54">D294</f>
        <v>0</v>
      </c>
      <c r="E293" s="23">
        <f t="shared" si="54"/>
        <v>0</v>
      </c>
      <c r="F293" s="24">
        <f t="shared" si="54"/>
        <v>25500</v>
      </c>
      <c r="G293" s="24">
        <f t="shared" si="54"/>
        <v>16364</v>
      </c>
      <c r="H293" s="40">
        <f t="shared" si="54"/>
        <v>9136</v>
      </c>
      <c r="I293" s="25">
        <f>IF(G293=0,0,IF(F293=0,100,G293/F293*100))</f>
        <v>64.172549019607843</v>
      </c>
      <c r="J293" s="20"/>
      <c r="K293" s="20"/>
    </row>
    <row r="294" spans="1:11" x14ac:dyDescent="0.25">
      <c r="A294" s="12"/>
      <c r="B294" s="43" t="s">
        <v>292</v>
      </c>
      <c r="C294" s="31">
        <f>[6]Redondeadas!$J$273</f>
        <v>25500</v>
      </c>
      <c r="D294" s="32">
        <v>0</v>
      </c>
      <c r="E294" s="32">
        <v>0</v>
      </c>
      <c r="F294" s="72">
        <f t="shared" si="36"/>
        <v>25500</v>
      </c>
      <c r="G294" s="71">
        <f>'[2]analit dev'!F260</f>
        <v>16364</v>
      </c>
      <c r="H294" s="36">
        <f>F294-G294</f>
        <v>9136</v>
      </c>
      <c r="I294" s="45">
        <f>IF(G294=0,0,IF(F294=0,100,G294/F294*100))</f>
        <v>64.172549019607843</v>
      </c>
      <c r="J294" s="20"/>
      <c r="K294" s="20"/>
    </row>
    <row r="295" spans="1:11" x14ac:dyDescent="0.25">
      <c r="A295" s="21"/>
      <c r="B295" s="22" t="s">
        <v>293</v>
      </c>
      <c r="C295" s="23">
        <f>SUM(C296:C300)</f>
        <v>92571000</v>
      </c>
      <c r="D295" s="28">
        <f t="shared" ref="D295:H295" si="55">SUM(D296:D300)</f>
        <v>0</v>
      </c>
      <c r="E295" s="23">
        <f t="shared" si="55"/>
        <v>0</v>
      </c>
      <c r="F295" s="24">
        <f t="shared" si="55"/>
        <v>92571000</v>
      </c>
      <c r="G295" s="27">
        <f t="shared" si="55"/>
        <v>24709888.139999997</v>
      </c>
      <c r="H295" s="40">
        <f t="shared" si="55"/>
        <v>67861111.859999999</v>
      </c>
      <c r="I295" s="25">
        <f t="shared" ref="I295:I358" si="56">IF(G295=0,0,IF(F295=0,100,G295/F295*100))</f>
        <v>26.692903976407294</v>
      </c>
      <c r="J295" s="20"/>
      <c r="K295" s="20"/>
    </row>
    <row r="296" spans="1:11" x14ac:dyDescent="0.25">
      <c r="A296" s="21"/>
      <c r="B296" s="43" t="s">
        <v>294</v>
      </c>
      <c r="C296" s="58">
        <f>[6]Redondeadas!$J$276</f>
        <v>50000000</v>
      </c>
      <c r="D296" s="32">
        <v>0</v>
      </c>
      <c r="E296" s="32">
        <v>0</v>
      </c>
      <c r="F296" s="70">
        <f t="shared" si="36"/>
        <v>50000000</v>
      </c>
      <c r="G296" s="69">
        <f>'[2]analit dev'!F262</f>
        <v>28428991.239999998</v>
      </c>
      <c r="H296" s="36">
        <f t="shared" ref="H296:H325" si="57">F296-G296</f>
        <v>21571008.760000002</v>
      </c>
      <c r="I296" s="39">
        <f t="shared" si="56"/>
        <v>56.857982480000004</v>
      </c>
      <c r="J296" s="20"/>
      <c r="K296" s="20"/>
    </row>
    <row r="297" spans="1:11" x14ac:dyDescent="0.25">
      <c r="A297" s="21"/>
      <c r="B297" s="43" t="s">
        <v>295</v>
      </c>
      <c r="C297" s="58">
        <f>[6]Redondeadas!$J$277</f>
        <v>41250000</v>
      </c>
      <c r="D297" s="32">
        <v>0</v>
      </c>
      <c r="E297" s="32">
        <v>0</v>
      </c>
      <c r="F297" s="70">
        <f t="shared" si="36"/>
        <v>41250000</v>
      </c>
      <c r="G297" s="32">
        <v>0</v>
      </c>
      <c r="H297" s="36">
        <f t="shared" si="57"/>
        <v>41250000</v>
      </c>
      <c r="I297" s="39">
        <f t="shared" si="56"/>
        <v>0</v>
      </c>
      <c r="J297" s="20"/>
      <c r="K297" s="20"/>
    </row>
    <row r="298" spans="1:11" x14ac:dyDescent="0.25">
      <c r="A298" s="21"/>
      <c r="B298" s="43" t="s">
        <v>296</v>
      </c>
      <c r="C298" s="58">
        <f>[6]Redondeadas!$J$278</f>
        <v>721000</v>
      </c>
      <c r="D298" s="32">
        <v>0</v>
      </c>
      <c r="E298" s="32">
        <v>0</v>
      </c>
      <c r="F298" s="70">
        <f t="shared" si="36"/>
        <v>721000</v>
      </c>
      <c r="G298" s="32">
        <v>0</v>
      </c>
      <c r="H298" s="36">
        <f t="shared" si="57"/>
        <v>721000</v>
      </c>
      <c r="I298" s="39">
        <f t="shared" si="56"/>
        <v>0</v>
      </c>
      <c r="J298" s="20"/>
      <c r="K298" s="20"/>
    </row>
    <row r="299" spans="1:11" x14ac:dyDescent="0.25">
      <c r="A299" s="21"/>
      <c r="B299" s="43" t="s">
        <v>297</v>
      </c>
      <c r="C299" s="58">
        <f>[6]Redondeadas!$J$279</f>
        <v>600000</v>
      </c>
      <c r="D299" s="32">
        <v>0</v>
      </c>
      <c r="E299" s="32">
        <v>0</v>
      </c>
      <c r="F299" s="70">
        <f t="shared" si="36"/>
        <v>600000</v>
      </c>
      <c r="G299" s="69">
        <f>'[2]analit dev'!F263</f>
        <v>3093140.17</v>
      </c>
      <c r="H299" s="36">
        <f t="shared" si="57"/>
        <v>-2493140.17</v>
      </c>
      <c r="I299" s="39">
        <f t="shared" si="56"/>
        <v>515.52336166666657</v>
      </c>
      <c r="J299" s="20"/>
      <c r="K299" s="20"/>
    </row>
    <row r="300" spans="1:11" x14ac:dyDescent="0.25">
      <c r="A300" s="21"/>
      <c r="B300" s="43" t="s">
        <v>298</v>
      </c>
      <c r="C300" s="32">
        <v>0</v>
      </c>
      <c r="D300" s="32">
        <v>0</v>
      </c>
      <c r="E300" s="32">
        <v>0</v>
      </c>
      <c r="F300" s="70">
        <f t="shared" si="36"/>
        <v>0</v>
      </c>
      <c r="G300" s="36">
        <f>'[2]analit dev'!F264</f>
        <v>-6812243.2699999996</v>
      </c>
      <c r="H300" s="36">
        <f t="shared" si="57"/>
        <v>6812243.2699999996</v>
      </c>
      <c r="I300" s="39">
        <f t="shared" si="56"/>
        <v>100</v>
      </c>
      <c r="J300" s="20"/>
      <c r="K300" s="20"/>
    </row>
    <row r="301" spans="1:11" x14ac:dyDescent="0.25">
      <c r="A301" s="21"/>
      <c r="B301" s="22" t="s">
        <v>299</v>
      </c>
      <c r="C301" s="23">
        <f>C302</f>
        <v>34646377</v>
      </c>
      <c r="D301" s="28">
        <f>D302</f>
        <v>1778196.8600000101</v>
      </c>
      <c r="E301" s="23">
        <f t="shared" ref="E301:H302" si="58">E302</f>
        <v>0</v>
      </c>
      <c r="F301" s="24">
        <f t="shared" si="58"/>
        <v>36424573.860000007</v>
      </c>
      <c r="G301" s="24">
        <f t="shared" si="58"/>
        <v>118339195.39999999</v>
      </c>
      <c r="H301" s="40">
        <f t="shared" si="58"/>
        <v>-81914621.539999992</v>
      </c>
      <c r="I301" s="25">
        <f t="shared" si="56"/>
        <v>324.88834558461457</v>
      </c>
      <c r="J301" s="20"/>
      <c r="K301" s="20"/>
    </row>
    <row r="302" spans="1:11" x14ac:dyDescent="0.25">
      <c r="A302" s="21"/>
      <c r="B302" s="22" t="s">
        <v>300</v>
      </c>
      <c r="C302" s="23">
        <f>C303</f>
        <v>34646377</v>
      </c>
      <c r="D302" s="28">
        <f>D303</f>
        <v>1778196.8600000101</v>
      </c>
      <c r="E302" s="23">
        <f t="shared" si="58"/>
        <v>0</v>
      </c>
      <c r="F302" s="24">
        <f t="shared" si="58"/>
        <v>36424573.860000007</v>
      </c>
      <c r="G302" s="24">
        <f t="shared" si="58"/>
        <v>118339195.39999999</v>
      </c>
      <c r="H302" s="40">
        <f t="shared" si="58"/>
        <v>-81914621.539999992</v>
      </c>
      <c r="I302" s="25">
        <f t="shared" si="56"/>
        <v>324.88834558461457</v>
      </c>
      <c r="J302" s="20"/>
      <c r="K302" s="20"/>
    </row>
    <row r="303" spans="1:11" x14ac:dyDescent="0.25">
      <c r="A303" s="21"/>
      <c r="B303" s="22" t="s">
        <v>301</v>
      </c>
      <c r="C303" s="23">
        <f>SUM(C304:C310)</f>
        <v>34646377</v>
      </c>
      <c r="D303" s="23">
        <f t="shared" ref="D303:H303" si="59">SUM(D304:D310)</f>
        <v>1778196.8600000101</v>
      </c>
      <c r="E303" s="23">
        <f t="shared" si="59"/>
        <v>0</v>
      </c>
      <c r="F303" s="24">
        <f t="shared" si="59"/>
        <v>36424573.860000007</v>
      </c>
      <c r="G303" s="24">
        <f t="shared" si="59"/>
        <v>118339195.39999999</v>
      </c>
      <c r="H303" s="40">
        <f t="shared" si="59"/>
        <v>-81914621.539999992</v>
      </c>
      <c r="I303" s="25">
        <f t="shared" si="56"/>
        <v>324.88834558461457</v>
      </c>
      <c r="J303" s="20"/>
      <c r="K303" s="20"/>
    </row>
    <row r="304" spans="1:11" x14ac:dyDescent="0.25">
      <c r="A304" s="21"/>
      <c r="B304" s="43" t="s">
        <v>302</v>
      </c>
      <c r="C304" s="58">
        <f>[6]Redondeadas!$J$284</f>
        <v>7150000</v>
      </c>
      <c r="D304" s="32">
        <v>0</v>
      </c>
      <c r="E304" s="32">
        <v>0</v>
      </c>
      <c r="F304" s="70">
        <f t="shared" si="36"/>
        <v>7150000</v>
      </c>
      <c r="G304" s="69">
        <f>'[2]analit dev'!F268</f>
        <v>2459051.21</v>
      </c>
      <c r="H304" s="36">
        <f t="shared" si="57"/>
        <v>4690948.79</v>
      </c>
      <c r="I304" s="39">
        <f t="shared" si="56"/>
        <v>34.392324615384616</v>
      </c>
      <c r="J304" s="20"/>
      <c r="K304" s="20"/>
    </row>
    <row r="305" spans="1:12" x14ac:dyDescent="0.25">
      <c r="A305" s="21"/>
      <c r="B305" s="43" t="s">
        <v>303</v>
      </c>
      <c r="C305" s="58">
        <f>[6]Redondeadas!$J$285</f>
        <v>600000</v>
      </c>
      <c r="D305" s="32">
        <v>0</v>
      </c>
      <c r="E305" s="32">
        <v>0</v>
      </c>
      <c r="F305" s="70">
        <f t="shared" si="36"/>
        <v>600000</v>
      </c>
      <c r="G305" s="69">
        <f>'[2]analit dev'!F269</f>
        <v>811661</v>
      </c>
      <c r="H305" s="36">
        <f t="shared" si="57"/>
        <v>-211661</v>
      </c>
      <c r="I305" s="57">
        <f t="shared" si="56"/>
        <v>135.27683333333334</v>
      </c>
      <c r="J305" s="20"/>
      <c r="K305" s="20"/>
    </row>
    <row r="306" spans="1:12" x14ac:dyDescent="0.25">
      <c r="A306" s="21"/>
      <c r="B306" s="43" t="s">
        <v>304</v>
      </c>
      <c r="C306" s="32">
        <v>0</v>
      </c>
      <c r="D306" s="32">
        <v>0</v>
      </c>
      <c r="E306" s="32">
        <v>0</v>
      </c>
      <c r="F306" s="32">
        <v>0</v>
      </c>
      <c r="G306" s="69">
        <f>'[2]analit dev'!F270</f>
        <v>985</v>
      </c>
      <c r="H306" s="36">
        <f t="shared" si="57"/>
        <v>-985</v>
      </c>
      <c r="I306" s="57">
        <f t="shared" si="56"/>
        <v>100</v>
      </c>
      <c r="J306" s="20"/>
      <c r="K306" s="20"/>
    </row>
    <row r="307" spans="1:12" x14ac:dyDescent="0.25">
      <c r="A307" s="21"/>
      <c r="B307" s="43" t="s">
        <v>305</v>
      </c>
      <c r="C307" s="32">
        <v>0</v>
      </c>
      <c r="D307" s="32">
        <v>0</v>
      </c>
      <c r="E307" s="32">
        <v>0</v>
      </c>
      <c r="F307" s="70">
        <f t="shared" si="36"/>
        <v>0</v>
      </c>
      <c r="G307" s="69">
        <f>'[2]analit dev'!F271</f>
        <v>1075</v>
      </c>
      <c r="H307" s="36">
        <f t="shared" si="57"/>
        <v>-1075</v>
      </c>
      <c r="I307" s="57">
        <f t="shared" si="56"/>
        <v>100</v>
      </c>
      <c r="J307" s="20"/>
      <c r="K307" s="20"/>
    </row>
    <row r="308" spans="1:12" x14ac:dyDescent="0.25">
      <c r="A308" s="21"/>
      <c r="B308" s="43" t="s">
        <v>306</v>
      </c>
      <c r="C308" s="58">
        <f>[6]Redondeadas!$J$286</f>
        <v>1022777</v>
      </c>
      <c r="D308" s="32">
        <v>0</v>
      </c>
      <c r="E308" s="32">
        <v>0</v>
      </c>
      <c r="F308" s="70">
        <f t="shared" si="36"/>
        <v>1022777</v>
      </c>
      <c r="G308" s="69">
        <f>'[2]analit dev'!F272</f>
        <v>374248</v>
      </c>
      <c r="H308" s="36">
        <f t="shared" si="57"/>
        <v>648529</v>
      </c>
      <c r="I308" s="57">
        <f t="shared" si="56"/>
        <v>36.591358624607317</v>
      </c>
      <c r="J308" s="20"/>
      <c r="K308" s="20"/>
    </row>
    <row r="309" spans="1:12" x14ac:dyDescent="0.25">
      <c r="A309" s="21"/>
      <c r="B309" s="43" t="s">
        <v>307</v>
      </c>
      <c r="C309" s="58">
        <f>[6]Redondeadas!$J$289</f>
        <v>12781567</v>
      </c>
      <c r="D309" s="58">
        <f>[4]CONVENIOS!$F$182</f>
        <v>2911.19</v>
      </c>
      <c r="E309" s="32">
        <v>0</v>
      </c>
      <c r="F309" s="70">
        <f t="shared" si="36"/>
        <v>12784478.189999999</v>
      </c>
      <c r="G309" s="69">
        <f>'[2]analit dev'!F273</f>
        <v>87563928.560000002</v>
      </c>
      <c r="H309" s="36">
        <f t="shared" si="57"/>
        <v>-74779450.370000005</v>
      </c>
      <c r="I309" s="57">
        <f t="shared" si="56"/>
        <v>684.92375878502708</v>
      </c>
      <c r="J309" s="20"/>
      <c r="K309" s="20"/>
    </row>
    <row r="310" spans="1:12" x14ac:dyDescent="0.25">
      <c r="A310" s="21"/>
      <c r="B310" s="43" t="s">
        <v>308</v>
      </c>
      <c r="C310" s="58">
        <f>[6]Redondeadas!$J$290</f>
        <v>13092033</v>
      </c>
      <c r="D310" s="58">
        <f>[3]CONVENIOS!$D$48+[4]CONVENIOS!$F$180+[5]CONVENIOS!$I$154</f>
        <v>1775285.6700000102</v>
      </c>
      <c r="E310" s="32">
        <v>0</v>
      </c>
      <c r="F310" s="70">
        <f t="shared" si="36"/>
        <v>14867318.670000009</v>
      </c>
      <c r="G310" s="69">
        <f>'[2]analit dev'!F274</f>
        <v>27128246.629999999</v>
      </c>
      <c r="H310" s="36">
        <f t="shared" si="57"/>
        <v>-12260927.95999999</v>
      </c>
      <c r="I310" s="57">
        <f t="shared" si="56"/>
        <v>182.46899277635501</v>
      </c>
      <c r="J310" s="20"/>
      <c r="K310" s="20"/>
    </row>
    <row r="311" spans="1:12" x14ac:dyDescent="0.25">
      <c r="A311" s="21"/>
      <c r="B311" s="22" t="s">
        <v>309</v>
      </c>
      <c r="C311" s="23">
        <f t="shared" ref="C311:H311" si="60">C312+C314+C323+C328+C326</f>
        <v>55549554</v>
      </c>
      <c r="D311" s="23">
        <f t="shared" si="60"/>
        <v>44978136.460000001</v>
      </c>
      <c r="E311" s="23">
        <f t="shared" si="60"/>
        <v>562500</v>
      </c>
      <c r="F311" s="24">
        <f t="shared" si="60"/>
        <v>101090190.46000001</v>
      </c>
      <c r="G311" s="24">
        <f t="shared" si="60"/>
        <v>90430770.620000005</v>
      </c>
      <c r="H311" s="40">
        <f t="shared" si="60"/>
        <v>10659419.840000002</v>
      </c>
      <c r="I311" s="25">
        <f t="shared" si="56"/>
        <v>89.455534912442573</v>
      </c>
      <c r="J311" s="20"/>
      <c r="K311" s="20"/>
    </row>
    <row r="312" spans="1:12" ht="24.75" customHeight="1" x14ac:dyDescent="0.25">
      <c r="A312" s="21"/>
      <c r="B312" s="48" t="s">
        <v>310</v>
      </c>
      <c r="C312" s="63">
        <f>C313</f>
        <v>431633</v>
      </c>
      <c r="D312" s="63">
        <f t="shared" ref="D312:H312" si="61">D313</f>
        <v>0</v>
      </c>
      <c r="E312" s="63">
        <f t="shared" si="61"/>
        <v>0</v>
      </c>
      <c r="F312" s="73">
        <f t="shared" si="61"/>
        <v>431633</v>
      </c>
      <c r="G312" s="73">
        <f t="shared" si="61"/>
        <v>386194.05</v>
      </c>
      <c r="H312" s="40">
        <f t="shared" si="61"/>
        <v>45438.950000000012</v>
      </c>
      <c r="I312" s="52">
        <f t="shared" si="56"/>
        <v>89.472781274833011</v>
      </c>
      <c r="J312" s="20"/>
      <c r="K312" s="20"/>
    </row>
    <row r="313" spans="1:12" x14ac:dyDescent="0.25">
      <c r="A313" s="21"/>
      <c r="B313" s="43" t="s">
        <v>310</v>
      </c>
      <c r="C313" s="65">
        <f>[6]Redondeadas!$J$313</f>
        <v>431633</v>
      </c>
      <c r="D313" s="32">
        <v>0</v>
      </c>
      <c r="E313" s="32">
        <v>0</v>
      </c>
      <c r="F313" s="70">
        <f t="shared" si="36"/>
        <v>431633</v>
      </c>
      <c r="G313" s="68">
        <f>'[2]analit dev'!F277</f>
        <v>386194.05</v>
      </c>
      <c r="H313" s="36">
        <f t="shared" si="57"/>
        <v>45438.950000000012</v>
      </c>
      <c r="I313" s="57">
        <f t="shared" si="56"/>
        <v>89.472781274833011</v>
      </c>
      <c r="J313" s="20"/>
      <c r="K313" s="20"/>
    </row>
    <row r="314" spans="1:12" x14ac:dyDescent="0.25">
      <c r="A314" s="21"/>
      <c r="B314" s="22" t="s">
        <v>295</v>
      </c>
      <c r="C314" s="23">
        <f t="shared" ref="C314:F314" si="62">SUM(C315:C322)</f>
        <v>21341578</v>
      </c>
      <c r="D314" s="23">
        <f t="shared" si="62"/>
        <v>0</v>
      </c>
      <c r="E314" s="23">
        <f t="shared" si="62"/>
        <v>0</v>
      </c>
      <c r="F314" s="24">
        <f t="shared" si="62"/>
        <v>21341578</v>
      </c>
      <c r="G314" s="24">
        <f>SUM(G315:G322)</f>
        <v>17814810.879999999</v>
      </c>
      <c r="H314" s="40">
        <f>SUM(H315:H322)</f>
        <v>3526767.120000002</v>
      </c>
      <c r="I314" s="25">
        <f t="shared" si="56"/>
        <v>83.474665650309447</v>
      </c>
      <c r="J314" s="20"/>
      <c r="K314" s="20"/>
    </row>
    <row r="315" spans="1:12" x14ac:dyDescent="0.25">
      <c r="A315" s="21"/>
      <c r="B315" s="43" t="s">
        <v>311</v>
      </c>
      <c r="C315" s="65">
        <f>[6]Redondeadas!$J$296</f>
        <v>16750000</v>
      </c>
      <c r="D315" s="32">
        <v>0</v>
      </c>
      <c r="E315" s="32">
        <v>0</v>
      </c>
      <c r="F315" s="70">
        <f t="shared" si="36"/>
        <v>16750000</v>
      </c>
      <c r="G315" s="69">
        <f>'[2]analit dev'!F279</f>
        <v>6471695.0599999996</v>
      </c>
      <c r="H315" s="36">
        <f t="shared" ref="H315:H322" si="63">F315-G315</f>
        <v>10278304.940000001</v>
      </c>
      <c r="I315" s="57">
        <f t="shared" si="56"/>
        <v>38.636985432835822</v>
      </c>
      <c r="J315" s="20"/>
      <c r="K315" s="20"/>
      <c r="L315" s="20"/>
    </row>
    <row r="316" spans="1:12" ht="48" customHeight="1" x14ac:dyDescent="0.25">
      <c r="A316" s="21"/>
      <c r="B316" s="61" t="s">
        <v>312</v>
      </c>
      <c r="C316" s="65">
        <f>[6]Redondeadas!$J$297</f>
        <v>3987447</v>
      </c>
      <c r="D316" s="32">
        <v>0</v>
      </c>
      <c r="E316" s="32">
        <v>0</v>
      </c>
      <c r="F316" s="70">
        <f t="shared" si="36"/>
        <v>3987447</v>
      </c>
      <c r="G316" s="69">
        <f>'[2]analit dev'!F280</f>
        <v>10345496.52</v>
      </c>
      <c r="H316" s="36">
        <f t="shared" si="63"/>
        <v>-6358049.5199999996</v>
      </c>
      <c r="I316" s="57">
        <f t="shared" si="56"/>
        <v>259.45163710012946</v>
      </c>
      <c r="J316" s="20"/>
      <c r="K316" s="20"/>
      <c r="L316" s="20"/>
    </row>
    <row r="317" spans="1:12" ht="38.25" x14ac:dyDescent="0.25">
      <c r="A317" s="21"/>
      <c r="B317" s="61" t="s">
        <v>313</v>
      </c>
      <c r="C317" s="65">
        <f>[6]Redondeadas!$J$298</f>
        <v>55798</v>
      </c>
      <c r="D317" s="32">
        <v>0</v>
      </c>
      <c r="E317" s="32">
        <v>0</v>
      </c>
      <c r="F317" s="70">
        <f t="shared" si="36"/>
        <v>55798</v>
      </c>
      <c r="G317" s="32">
        <v>0</v>
      </c>
      <c r="H317" s="36">
        <f t="shared" si="63"/>
        <v>55798</v>
      </c>
      <c r="I317" s="57">
        <f t="shared" si="56"/>
        <v>0</v>
      </c>
      <c r="J317" s="20"/>
      <c r="K317" s="20"/>
      <c r="L317" s="20"/>
    </row>
    <row r="318" spans="1:12" ht="38.25" x14ac:dyDescent="0.25">
      <c r="A318" s="21"/>
      <c r="B318" s="61" t="s">
        <v>314</v>
      </c>
      <c r="C318" s="65">
        <f>[6]Redondeadas!$J$299</f>
        <v>945</v>
      </c>
      <c r="D318" s="32">
        <v>0</v>
      </c>
      <c r="E318" s="32">
        <v>0</v>
      </c>
      <c r="F318" s="70">
        <f t="shared" si="36"/>
        <v>945</v>
      </c>
      <c r="G318" s="32">
        <v>0</v>
      </c>
      <c r="H318" s="36">
        <f t="shared" si="63"/>
        <v>945</v>
      </c>
      <c r="I318" s="57">
        <f t="shared" si="56"/>
        <v>0</v>
      </c>
      <c r="J318" s="20"/>
      <c r="K318" s="20"/>
      <c r="L318" s="20"/>
    </row>
    <row r="319" spans="1:12" ht="25.5" x14ac:dyDescent="0.25">
      <c r="A319" s="21"/>
      <c r="B319" s="61" t="s">
        <v>315</v>
      </c>
      <c r="C319" s="65">
        <f>[6]Redondeadas!$J$300</f>
        <v>1000</v>
      </c>
      <c r="D319" s="32">
        <v>0</v>
      </c>
      <c r="E319" s="32">
        <v>0</v>
      </c>
      <c r="F319" s="70">
        <f t="shared" si="36"/>
        <v>1000</v>
      </c>
      <c r="G319" s="32">
        <v>0</v>
      </c>
      <c r="H319" s="36">
        <f t="shared" si="63"/>
        <v>1000</v>
      </c>
      <c r="I319" s="57">
        <f t="shared" si="56"/>
        <v>0</v>
      </c>
      <c r="J319" s="20"/>
      <c r="K319" s="20"/>
      <c r="L319" s="20"/>
    </row>
    <row r="320" spans="1:12" ht="25.5" x14ac:dyDescent="0.25">
      <c r="A320" s="21"/>
      <c r="B320" s="61" t="s">
        <v>316</v>
      </c>
      <c r="C320" s="65">
        <f>[6]Redondeadas!$J$302</f>
        <v>545888</v>
      </c>
      <c r="D320" s="32">
        <v>0</v>
      </c>
      <c r="E320" s="32">
        <v>0</v>
      </c>
      <c r="F320" s="70">
        <f t="shared" si="36"/>
        <v>545888</v>
      </c>
      <c r="G320" s="69">
        <f>'[2]analit dev'!F281</f>
        <v>987801.56</v>
      </c>
      <c r="H320" s="36">
        <f t="shared" si="63"/>
        <v>-441913.56000000006</v>
      </c>
      <c r="I320" s="57">
        <f t="shared" si="56"/>
        <v>180.95315522598042</v>
      </c>
      <c r="J320" s="20"/>
      <c r="K320" s="20"/>
      <c r="L320" s="20"/>
    </row>
    <row r="321" spans="1:12" ht="38.25" x14ac:dyDescent="0.25">
      <c r="A321" s="21"/>
      <c r="B321" s="61" t="s">
        <v>317</v>
      </c>
      <c r="C321" s="65">
        <f>[6]Redondeadas!$J$303</f>
        <v>500</v>
      </c>
      <c r="D321" s="32">
        <v>0</v>
      </c>
      <c r="E321" s="32">
        <v>0</v>
      </c>
      <c r="F321" s="70">
        <f t="shared" si="36"/>
        <v>500</v>
      </c>
      <c r="G321" s="69">
        <f>'[2]analit dev'!F282</f>
        <v>260.94</v>
      </c>
      <c r="H321" s="36">
        <f t="shared" si="63"/>
        <v>239.06</v>
      </c>
      <c r="I321" s="57">
        <f t="shared" si="56"/>
        <v>52.188000000000002</v>
      </c>
      <c r="J321" s="20"/>
      <c r="K321" s="20"/>
      <c r="L321" s="20"/>
    </row>
    <row r="322" spans="1:12" x14ac:dyDescent="0.25">
      <c r="A322" s="21"/>
      <c r="B322" s="61" t="s">
        <v>318</v>
      </c>
      <c r="C322" s="65"/>
      <c r="D322" s="32">
        <v>0</v>
      </c>
      <c r="E322" s="32">
        <v>0</v>
      </c>
      <c r="F322" s="70"/>
      <c r="G322" s="69">
        <f>'[2]analit dev'!F283</f>
        <v>9556.7999999999993</v>
      </c>
      <c r="H322" s="36">
        <f t="shared" si="63"/>
        <v>-9556.7999999999993</v>
      </c>
      <c r="I322" s="57">
        <f t="shared" si="56"/>
        <v>100</v>
      </c>
      <c r="J322" s="20"/>
      <c r="K322" s="20"/>
      <c r="L322" s="20"/>
    </row>
    <row r="323" spans="1:12" x14ac:dyDescent="0.25">
      <c r="A323" s="21"/>
      <c r="B323" s="22" t="s">
        <v>319</v>
      </c>
      <c r="C323" s="23">
        <f t="shared" ref="C323:H323" si="64">SUM(C324:C325)</f>
        <v>103100</v>
      </c>
      <c r="D323" s="23">
        <f t="shared" si="64"/>
        <v>0</v>
      </c>
      <c r="E323" s="23">
        <f t="shared" si="64"/>
        <v>0</v>
      </c>
      <c r="F323" s="24">
        <f t="shared" si="64"/>
        <v>103100</v>
      </c>
      <c r="G323" s="24">
        <f t="shared" si="64"/>
        <v>2863661.78</v>
      </c>
      <c r="H323" s="40">
        <f t="shared" si="64"/>
        <v>-2760561.78</v>
      </c>
      <c r="I323" s="25">
        <f t="shared" si="56"/>
        <v>2777.5574975751697</v>
      </c>
      <c r="J323" s="20"/>
      <c r="K323" s="20"/>
    </row>
    <row r="324" spans="1:12" ht="25.5" x14ac:dyDescent="0.25">
      <c r="A324" s="21"/>
      <c r="B324" s="61" t="s">
        <v>320</v>
      </c>
      <c r="C324" s="65">
        <f>[6]Redondeadas!$J$308</f>
        <v>3100</v>
      </c>
      <c r="D324" s="32">
        <v>0</v>
      </c>
      <c r="E324" s="32">
        <v>0</v>
      </c>
      <c r="F324" s="74">
        <f t="shared" si="36"/>
        <v>3100</v>
      </c>
      <c r="G324" s="32">
        <v>0</v>
      </c>
      <c r="H324" s="36">
        <f t="shared" si="57"/>
        <v>3100</v>
      </c>
      <c r="I324" s="57">
        <f t="shared" si="56"/>
        <v>0</v>
      </c>
      <c r="J324" s="20"/>
      <c r="K324" s="20"/>
    </row>
    <row r="325" spans="1:12" x14ac:dyDescent="0.25">
      <c r="A325" s="21"/>
      <c r="B325" s="61" t="s">
        <v>321</v>
      </c>
      <c r="C325" s="65">
        <f>[6]Redondeadas!$J$309</f>
        <v>100000</v>
      </c>
      <c r="D325" s="32">
        <v>0</v>
      </c>
      <c r="E325" s="32">
        <v>0</v>
      </c>
      <c r="F325" s="74">
        <f t="shared" si="36"/>
        <v>100000</v>
      </c>
      <c r="G325" s="68">
        <f>'[2]analit dev'!F285</f>
        <v>2863661.78</v>
      </c>
      <c r="H325" s="36">
        <f t="shared" si="57"/>
        <v>-2763661.78</v>
      </c>
      <c r="I325" s="68">
        <f t="shared" si="56"/>
        <v>2863.6617799999995</v>
      </c>
      <c r="J325" s="20"/>
      <c r="K325" s="20"/>
    </row>
    <row r="326" spans="1:12" x14ac:dyDescent="0.25">
      <c r="A326" s="21"/>
      <c r="B326" s="22" t="s">
        <v>322</v>
      </c>
      <c r="C326" s="41">
        <f>C327</f>
        <v>0</v>
      </c>
      <c r="D326" s="41">
        <f t="shared" ref="D326:I326" si="65">D327</f>
        <v>0</v>
      </c>
      <c r="E326" s="41">
        <f t="shared" si="65"/>
        <v>0</v>
      </c>
      <c r="F326" s="42">
        <f t="shared" si="65"/>
        <v>0</v>
      </c>
      <c r="G326" s="42">
        <f t="shared" si="65"/>
        <v>171580.97</v>
      </c>
      <c r="H326" s="40">
        <f t="shared" si="65"/>
        <v>-171580.97</v>
      </c>
      <c r="I326" s="42">
        <f t="shared" si="65"/>
        <v>100</v>
      </c>
      <c r="J326" s="75"/>
      <c r="K326" s="75"/>
      <c r="L326" s="75"/>
    </row>
    <row r="327" spans="1:12" x14ac:dyDescent="0.25">
      <c r="A327" s="21"/>
      <c r="B327" s="61" t="s">
        <v>322</v>
      </c>
      <c r="C327" s="32">
        <v>0</v>
      </c>
      <c r="D327" s="32">
        <v>0</v>
      </c>
      <c r="E327" s="32">
        <v>0</v>
      </c>
      <c r="F327" s="70">
        <f t="shared" ref="F327:F345" si="66">C327+D327+E327</f>
        <v>0</v>
      </c>
      <c r="G327" s="68">
        <f>'[2]analit dev'!F287</f>
        <v>171580.97</v>
      </c>
      <c r="H327" s="36">
        <f t="shared" ref="H327" si="67">F327-G327</f>
        <v>-171580.97</v>
      </c>
      <c r="I327" s="57">
        <f t="shared" ref="I327" si="68">IF(G327=0,0,IF(F327=0,100,G327/F327*100))</f>
        <v>100</v>
      </c>
      <c r="J327" s="20"/>
      <c r="K327" s="20"/>
    </row>
    <row r="328" spans="1:12" x14ac:dyDescent="0.25">
      <c r="A328" s="21"/>
      <c r="B328" s="22" t="s">
        <v>323</v>
      </c>
      <c r="C328" s="29">
        <f t="shared" ref="C328:I328" si="69">SUM(C329:C345)</f>
        <v>33673243</v>
      </c>
      <c r="D328" s="29">
        <f t="shared" si="69"/>
        <v>44978136.460000001</v>
      </c>
      <c r="E328" s="29">
        <f t="shared" si="69"/>
        <v>562500</v>
      </c>
      <c r="F328" s="27">
        <f t="shared" si="69"/>
        <v>79213879.460000008</v>
      </c>
      <c r="G328" s="27">
        <f t="shared" si="69"/>
        <v>69194522.939999998</v>
      </c>
      <c r="H328" s="40">
        <f t="shared" si="69"/>
        <v>10019356.52</v>
      </c>
      <c r="I328" s="27">
        <f t="shared" si="69"/>
        <v>23622.663809966849</v>
      </c>
      <c r="J328" s="20"/>
      <c r="K328" s="20"/>
    </row>
    <row r="329" spans="1:12" x14ac:dyDescent="0.25">
      <c r="A329" s="21"/>
      <c r="B329" s="61" t="s">
        <v>324</v>
      </c>
      <c r="C329" s="32">
        <v>0</v>
      </c>
      <c r="D329" s="32">
        <v>0</v>
      </c>
      <c r="E329" s="32">
        <v>0</v>
      </c>
      <c r="F329" s="70">
        <f t="shared" si="66"/>
        <v>0</v>
      </c>
      <c r="G329" s="71">
        <f>'[2]analit dev'!F289</f>
        <v>19754969.129999999</v>
      </c>
      <c r="H329" s="36">
        <f t="shared" ref="H329:H345" si="70">F329-G329</f>
        <v>-19754969.129999999</v>
      </c>
      <c r="I329" s="57">
        <f t="shared" ref="I329:I345" si="71">IF(G329=0,0,IF(F329=0,100,G329/F329*100))</f>
        <v>100</v>
      </c>
      <c r="J329" s="20"/>
      <c r="K329" s="20"/>
    </row>
    <row r="330" spans="1:12" x14ac:dyDescent="0.25">
      <c r="A330" s="21"/>
      <c r="B330" s="61" t="s">
        <v>325</v>
      </c>
      <c r="C330" s="65">
        <f>[6]Redondeadas!$J$323</f>
        <v>10236763</v>
      </c>
      <c r="D330" s="32">
        <v>0</v>
      </c>
      <c r="E330" s="32">
        <v>0</v>
      </c>
      <c r="F330" s="70">
        <f t="shared" si="66"/>
        <v>10236763</v>
      </c>
      <c r="G330" s="71">
        <f>'[2]analit dev'!F291</f>
        <v>200572.05</v>
      </c>
      <c r="H330" s="36">
        <f t="shared" si="70"/>
        <v>10036190.949999999</v>
      </c>
      <c r="I330" s="57">
        <f t="shared" si="71"/>
        <v>1.9593307962683124</v>
      </c>
      <c r="J330" s="20"/>
      <c r="K330" s="20"/>
    </row>
    <row r="331" spans="1:12" x14ac:dyDescent="0.25">
      <c r="A331" s="21"/>
      <c r="B331" s="61" t="s">
        <v>326</v>
      </c>
      <c r="C331" s="65">
        <f>[6]Redondeadas!$J$322</f>
        <v>6000</v>
      </c>
      <c r="D331" s="32">
        <v>0</v>
      </c>
      <c r="E331" s="32">
        <v>0</v>
      </c>
      <c r="F331" s="70">
        <f t="shared" si="66"/>
        <v>6000</v>
      </c>
      <c r="G331" s="71">
        <f>'[2]analit dev'!F292</f>
        <v>1348976.46</v>
      </c>
      <c r="H331" s="36">
        <f t="shared" si="70"/>
        <v>-1342976.46</v>
      </c>
      <c r="I331" s="57">
        <f t="shared" si="71"/>
        <v>22482.940999999999</v>
      </c>
      <c r="J331" s="20"/>
      <c r="K331" s="20"/>
    </row>
    <row r="332" spans="1:12" x14ac:dyDescent="0.25">
      <c r="A332" s="21"/>
      <c r="B332" s="61" t="s">
        <v>327</v>
      </c>
      <c r="C332" s="65">
        <f>[6]Redondeadas!$J$307</f>
        <v>500</v>
      </c>
      <c r="D332" s="65">
        <f>[5]CONVENIOS!$H$156</f>
        <v>380000</v>
      </c>
      <c r="E332" s="65">
        <f>[4]REFRENDOS!$C$7</f>
        <v>562500</v>
      </c>
      <c r="F332" s="74">
        <f>C332+D332+E332</f>
        <v>943000</v>
      </c>
      <c r="G332" s="71">
        <f>'[2]analit dev'!F293</f>
        <v>508753.2</v>
      </c>
      <c r="H332" s="36">
        <f>F332-G332</f>
        <v>434246.8</v>
      </c>
      <c r="I332" s="57">
        <f>IF(G332=0,0,IF(F332=0,100,G332/F332*100))</f>
        <v>53.950498409331914</v>
      </c>
      <c r="J332" s="20"/>
      <c r="K332" s="20"/>
    </row>
    <row r="333" spans="1:12" x14ac:dyDescent="0.25">
      <c r="A333" s="21"/>
      <c r="B333" s="61" t="s">
        <v>328</v>
      </c>
      <c r="C333" s="32">
        <v>0</v>
      </c>
      <c r="D333" s="32">
        <v>0</v>
      </c>
      <c r="E333" s="32">
        <v>0</v>
      </c>
      <c r="F333" s="74"/>
      <c r="G333" s="71">
        <f>'[2]analit dev'!F294</f>
        <v>1612400</v>
      </c>
      <c r="H333" s="36">
        <f>F333-G333</f>
        <v>-1612400</v>
      </c>
      <c r="I333" s="57">
        <f>IF(G333=0,0,IF(F333=0,100,G333/F333*100))</f>
        <v>100</v>
      </c>
      <c r="J333" s="20"/>
      <c r="K333" s="20"/>
    </row>
    <row r="334" spans="1:12" x14ac:dyDescent="0.25">
      <c r="A334" s="21"/>
      <c r="B334" s="61" t="s">
        <v>329</v>
      </c>
      <c r="C334" s="65">
        <f>[6]Redondeadas!$J$324</f>
        <v>18000000</v>
      </c>
      <c r="D334" s="32">
        <v>0</v>
      </c>
      <c r="E334" s="32">
        <v>0</v>
      </c>
      <c r="F334" s="70">
        <f t="shared" si="66"/>
        <v>18000000</v>
      </c>
      <c r="G334" s="32">
        <v>0</v>
      </c>
      <c r="H334" s="36">
        <f t="shared" si="70"/>
        <v>18000000</v>
      </c>
      <c r="I334" s="57">
        <f t="shared" si="71"/>
        <v>0</v>
      </c>
      <c r="J334" s="20"/>
      <c r="K334" s="20"/>
    </row>
    <row r="335" spans="1:12" x14ac:dyDescent="0.25">
      <c r="A335" s="21"/>
      <c r="B335" s="61" t="s">
        <v>330</v>
      </c>
      <c r="C335" s="32">
        <v>0</v>
      </c>
      <c r="D335" s="32">
        <v>0</v>
      </c>
      <c r="E335" s="32">
        <v>0</v>
      </c>
      <c r="F335" s="70">
        <f t="shared" si="66"/>
        <v>0</v>
      </c>
      <c r="G335" s="71">
        <f>'[2]analit dev'!F295</f>
        <v>117969</v>
      </c>
      <c r="H335" s="36">
        <f t="shared" si="70"/>
        <v>-117969</v>
      </c>
      <c r="I335" s="57">
        <f t="shared" si="71"/>
        <v>100</v>
      </c>
      <c r="J335" s="20"/>
      <c r="K335" s="20"/>
    </row>
    <row r="336" spans="1:12" ht="25.5" x14ac:dyDescent="0.25">
      <c r="A336" s="21"/>
      <c r="B336" s="61" t="s">
        <v>331</v>
      </c>
      <c r="C336" s="65">
        <f>[6]Redondeadas!$J$310</f>
        <v>1291620</v>
      </c>
      <c r="D336" s="32">
        <v>0</v>
      </c>
      <c r="E336" s="32">
        <v>0</v>
      </c>
      <c r="F336" s="70">
        <f t="shared" si="66"/>
        <v>1291620</v>
      </c>
      <c r="G336" s="32">
        <v>0</v>
      </c>
      <c r="H336" s="36">
        <f t="shared" si="70"/>
        <v>1291620</v>
      </c>
      <c r="I336" s="57">
        <f t="shared" si="71"/>
        <v>0</v>
      </c>
      <c r="J336" s="20"/>
      <c r="K336" s="20"/>
    </row>
    <row r="337" spans="1:12" ht="27" customHeight="1" x14ac:dyDescent="0.25">
      <c r="A337" s="21"/>
      <c r="B337" s="76" t="s">
        <v>332</v>
      </c>
      <c r="C337" s="65">
        <f>[6]Redondeadas!$J$311</f>
        <v>150000</v>
      </c>
      <c r="D337" s="32">
        <v>0</v>
      </c>
      <c r="E337" s="32">
        <v>0</v>
      </c>
      <c r="F337" s="70">
        <f t="shared" si="66"/>
        <v>150000</v>
      </c>
      <c r="G337" s="71">
        <f>'[2]analit dev'!F296</f>
        <v>322756</v>
      </c>
      <c r="H337" s="36">
        <f t="shared" si="70"/>
        <v>-172756</v>
      </c>
      <c r="I337" s="57">
        <f t="shared" si="71"/>
        <v>215.17066666666668</v>
      </c>
      <c r="J337" s="20"/>
      <c r="K337" s="20"/>
    </row>
    <row r="338" spans="1:12" ht="25.5" x14ac:dyDescent="0.25">
      <c r="A338" s="21"/>
      <c r="B338" s="76" t="s">
        <v>333</v>
      </c>
      <c r="C338" s="65">
        <f>[6]Redondeadas!$J$316</f>
        <v>909600</v>
      </c>
      <c r="D338" s="32">
        <v>0</v>
      </c>
      <c r="E338" s="32">
        <v>0</v>
      </c>
      <c r="F338" s="70">
        <f t="shared" si="66"/>
        <v>909600</v>
      </c>
      <c r="G338" s="71">
        <f>'[2]analit dev'!F297</f>
        <v>356412</v>
      </c>
      <c r="H338" s="36">
        <f t="shared" si="70"/>
        <v>553188</v>
      </c>
      <c r="I338" s="57">
        <f t="shared" si="71"/>
        <v>39.183377308707122</v>
      </c>
      <c r="J338" s="20"/>
      <c r="K338" s="20"/>
    </row>
    <row r="339" spans="1:12" x14ac:dyDescent="0.25">
      <c r="A339" s="21"/>
      <c r="B339" s="76" t="s">
        <v>334</v>
      </c>
      <c r="C339" s="65"/>
      <c r="D339" s="32">
        <v>0</v>
      </c>
      <c r="E339" s="32">
        <v>0</v>
      </c>
      <c r="F339" s="70">
        <f t="shared" si="66"/>
        <v>0</v>
      </c>
      <c r="G339" s="71">
        <f>'[2]analit dev'!F298</f>
        <v>242</v>
      </c>
      <c r="H339" s="36">
        <f t="shared" si="70"/>
        <v>-242</v>
      </c>
      <c r="I339" s="57">
        <f t="shared" si="71"/>
        <v>100</v>
      </c>
      <c r="J339" s="20"/>
      <c r="K339" s="20"/>
    </row>
    <row r="340" spans="1:12" x14ac:dyDescent="0.25">
      <c r="A340" s="21"/>
      <c r="B340" s="76" t="s">
        <v>323</v>
      </c>
      <c r="C340" s="65">
        <f>[6]Redondeadas!$J$317</f>
        <v>2528760</v>
      </c>
      <c r="D340" s="32">
        <v>0</v>
      </c>
      <c r="E340" s="32">
        <v>0</v>
      </c>
      <c r="F340" s="70">
        <f t="shared" si="66"/>
        <v>2528760</v>
      </c>
      <c r="G340" s="71">
        <f>'[2]analit dev'!F299</f>
        <v>314159.15000000002</v>
      </c>
      <c r="H340" s="36">
        <f t="shared" si="70"/>
        <v>2214600.85</v>
      </c>
      <c r="I340" s="57">
        <f t="shared" si="71"/>
        <v>12.423446669513913</v>
      </c>
      <c r="J340" s="20"/>
      <c r="K340" s="20"/>
    </row>
    <row r="341" spans="1:12" ht="25.5" x14ac:dyDescent="0.25">
      <c r="A341" s="21"/>
      <c r="B341" s="76" t="s">
        <v>335</v>
      </c>
      <c r="C341" s="65">
        <f>[6]Redondeadas!$J$320</f>
        <v>550000</v>
      </c>
      <c r="D341" s="65">
        <f>[4]CONVENIOS!$F$191</f>
        <v>45917.46</v>
      </c>
      <c r="E341" s="32">
        <v>0</v>
      </c>
      <c r="F341" s="74">
        <f t="shared" si="66"/>
        <v>595917.46</v>
      </c>
      <c r="G341" s="68">
        <f>'[2]analit dev'!F290</f>
        <v>101517.46</v>
      </c>
      <c r="H341" s="36">
        <f t="shared" si="70"/>
        <v>494399.99999999994</v>
      </c>
      <c r="I341" s="57">
        <f t="shared" si="71"/>
        <v>17.035490116366116</v>
      </c>
      <c r="J341" s="20"/>
      <c r="K341" s="20"/>
    </row>
    <row r="342" spans="1:12" x14ac:dyDescent="0.25">
      <c r="A342" s="21"/>
      <c r="B342" s="76" t="s">
        <v>336</v>
      </c>
      <c r="C342" s="32">
        <v>0</v>
      </c>
      <c r="D342" s="32">
        <v>0</v>
      </c>
      <c r="E342" s="32">
        <v>0</v>
      </c>
      <c r="F342" s="70">
        <f t="shared" si="66"/>
        <v>0</v>
      </c>
      <c r="G342" s="71">
        <f>'[2]analit dev'!F300</f>
        <v>2681.49</v>
      </c>
      <c r="H342" s="36">
        <f t="shared" si="70"/>
        <v>-2681.49</v>
      </c>
      <c r="I342" s="57">
        <f t="shared" si="71"/>
        <v>100</v>
      </c>
      <c r="J342" s="20"/>
      <c r="K342" s="20"/>
    </row>
    <row r="343" spans="1:12" x14ac:dyDescent="0.25">
      <c r="A343" s="21"/>
      <c r="B343" s="76" t="s">
        <v>337</v>
      </c>
      <c r="C343" s="32">
        <v>0</v>
      </c>
      <c r="D343" s="32">
        <v>0</v>
      </c>
      <c r="E343" s="32">
        <v>0</v>
      </c>
      <c r="F343" s="70">
        <f t="shared" si="66"/>
        <v>0</v>
      </c>
      <c r="G343" s="71">
        <f>'[2]analit dev'!F301</f>
        <v>644</v>
      </c>
      <c r="H343" s="36">
        <f t="shared" si="70"/>
        <v>-644</v>
      </c>
      <c r="I343" s="57">
        <f t="shared" si="71"/>
        <v>100</v>
      </c>
      <c r="J343" s="20"/>
      <c r="K343" s="20"/>
    </row>
    <row r="344" spans="1:12" x14ac:dyDescent="0.25">
      <c r="A344" s="21"/>
      <c r="B344" s="76" t="s">
        <v>338</v>
      </c>
      <c r="C344" s="32">
        <v>0</v>
      </c>
      <c r="D344" s="65">
        <f>[5]CONVENIOS!$H$167</f>
        <v>44552219</v>
      </c>
      <c r="E344" s="32">
        <v>0</v>
      </c>
      <c r="F344" s="74">
        <f t="shared" si="66"/>
        <v>44552219</v>
      </c>
      <c r="G344" s="71">
        <f>'[2]analit dev'!F303</f>
        <v>44552219</v>
      </c>
      <c r="H344" s="32">
        <v>0</v>
      </c>
      <c r="I344" s="57">
        <f t="shared" si="71"/>
        <v>100</v>
      </c>
      <c r="J344" s="20"/>
      <c r="K344" s="20"/>
    </row>
    <row r="345" spans="1:12" x14ac:dyDescent="0.25">
      <c r="A345" s="21"/>
      <c r="B345" s="61" t="s">
        <v>339</v>
      </c>
      <c r="C345" s="32">
        <v>0</v>
      </c>
      <c r="D345" s="32">
        <v>0</v>
      </c>
      <c r="E345" s="32">
        <v>0</v>
      </c>
      <c r="F345" s="74">
        <f t="shared" si="66"/>
        <v>0</v>
      </c>
      <c r="G345" s="71">
        <f>'[2]analit dev'!F302</f>
        <v>252</v>
      </c>
      <c r="H345" s="36">
        <f t="shared" si="70"/>
        <v>-252</v>
      </c>
      <c r="I345" s="57">
        <f t="shared" si="71"/>
        <v>100</v>
      </c>
      <c r="J345" s="20"/>
      <c r="K345" s="20"/>
    </row>
    <row r="346" spans="1:12" x14ac:dyDescent="0.25">
      <c r="A346" s="21"/>
      <c r="B346" s="22" t="s">
        <v>340</v>
      </c>
      <c r="C346" s="24">
        <f t="shared" ref="C346:H346" si="72">C347</f>
        <v>23650000</v>
      </c>
      <c r="D346" s="24">
        <f t="shared" si="72"/>
        <v>3957677.31</v>
      </c>
      <c r="E346" s="24">
        <f t="shared" si="72"/>
        <v>0</v>
      </c>
      <c r="F346" s="24">
        <f t="shared" si="72"/>
        <v>27607677.309999999</v>
      </c>
      <c r="G346" s="24">
        <f t="shared" si="72"/>
        <v>17799183.289999999</v>
      </c>
      <c r="H346" s="40">
        <f t="shared" si="72"/>
        <v>9808494.0199999996</v>
      </c>
      <c r="I346" s="25">
        <f t="shared" si="56"/>
        <v>64.471860816602685</v>
      </c>
      <c r="J346" s="20"/>
      <c r="K346" s="20"/>
    </row>
    <row r="347" spans="1:12" x14ac:dyDescent="0.25">
      <c r="A347" s="21"/>
      <c r="B347" s="30" t="s">
        <v>341</v>
      </c>
      <c r="C347" s="70">
        <f>[6]Redondeadas!$J$334</f>
        <v>23650000</v>
      </c>
      <c r="D347" s="70">
        <f>[4]CONVENIOS!$F$193+[5]CONVENIOS!$H$170</f>
        <v>3957677.31</v>
      </c>
      <c r="E347" s="32">
        <v>0</v>
      </c>
      <c r="F347" s="70">
        <f t="shared" ref="F347" si="73">C347+D347+E347</f>
        <v>27607677.309999999</v>
      </c>
      <c r="G347" s="69">
        <f>'[2]analit dev'!F306</f>
        <v>17799183.289999999</v>
      </c>
      <c r="H347" s="36">
        <f t="shared" ref="H347:H426" si="74">F347-G347</f>
        <v>9808494.0199999996</v>
      </c>
      <c r="I347" s="69">
        <f t="shared" si="56"/>
        <v>64.471860816602685</v>
      </c>
      <c r="J347" s="20"/>
      <c r="K347" s="20"/>
    </row>
    <row r="348" spans="1:12" x14ac:dyDescent="0.25">
      <c r="A348" s="21"/>
      <c r="B348" s="22" t="s">
        <v>342</v>
      </c>
      <c r="C348" s="24">
        <f t="shared" ref="C348:H348" si="75">C349+C363+C382+C467</f>
        <v>67944599070</v>
      </c>
      <c r="D348" s="77">
        <f t="shared" si="75"/>
        <v>2688888587.6699996</v>
      </c>
      <c r="E348" s="24">
        <f t="shared" si="75"/>
        <v>94614205.989999995</v>
      </c>
      <c r="F348" s="24">
        <f t="shared" si="75"/>
        <v>70728101863.660004</v>
      </c>
      <c r="G348" s="24">
        <f t="shared" si="75"/>
        <v>54844202648.379997</v>
      </c>
      <c r="H348" s="40">
        <f t="shared" si="75"/>
        <v>15883899215.279999</v>
      </c>
      <c r="I348" s="25">
        <f t="shared" si="56"/>
        <v>77.542308083003803</v>
      </c>
      <c r="J348" s="20"/>
      <c r="K348" s="20"/>
      <c r="L348" s="13"/>
    </row>
    <row r="349" spans="1:12" s="13" customFormat="1" x14ac:dyDescent="0.25">
      <c r="A349" s="21"/>
      <c r="B349" s="22" t="s">
        <v>343</v>
      </c>
      <c r="C349" s="24">
        <f>C350+C361</f>
        <v>27738013147</v>
      </c>
      <c r="D349" s="77">
        <f t="shared" ref="D349:H349" si="76">D350+D361</f>
        <v>411426531.16000009</v>
      </c>
      <c r="E349" s="24">
        <f t="shared" si="76"/>
        <v>55423103.869999997</v>
      </c>
      <c r="F349" s="24">
        <f t="shared" si="76"/>
        <v>28204862782.029999</v>
      </c>
      <c r="G349" s="24">
        <f t="shared" si="76"/>
        <v>21532683821.859997</v>
      </c>
      <c r="H349" s="40">
        <f t="shared" si="76"/>
        <v>6672178960.1699982</v>
      </c>
      <c r="I349" s="25">
        <f t="shared" si="56"/>
        <v>76.343870162626686</v>
      </c>
      <c r="J349" s="20"/>
      <c r="K349" s="20"/>
    </row>
    <row r="350" spans="1:12" s="13" customFormat="1" x14ac:dyDescent="0.25">
      <c r="A350" s="21"/>
      <c r="B350" s="22" t="s">
        <v>344</v>
      </c>
      <c r="C350" s="24">
        <f t="shared" ref="C350:E350" si="77">SUM(C351:C360)</f>
        <v>27736763147</v>
      </c>
      <c r="D350" s="24">
        <f t="shared" si="77"/>
        <v>411426531.16000009</v>
      </c>
      <c r="E350" s="24">
        <f t="shared" si="77"/>
        <v>55423103.869999997</v>
      </c>
      <c r="F350" s="24">
        <f t="shared" ref="F350:H350" si="78">SUM(F351:F360)</f>
        <v>28203612782.029999</v>
      </c>
      <c r="G350" s="24">
        <f t="shared" si="78"/>
        <v>21531753154.169998</v>
      </c>
      <c r="H350" s="40">
        <f t="shared" si="78"/>
        <v>6671859627.8599977</v>
      </c>
      <c r="I350" s="25">
        <f t="shared" si="56"/>
        <v>76.343953948655141</v>
      </c>
      <c r="J350" s="20"/>
      <c r="K350" s="20"/>
    </row>
    <row r="351" spans="1:12" s="13" customFormat="1" x14ac:dyDescent="0.25">
      <c r="A351" s="21"/>
      <c r="B351" s="43" t="s">
        <v>345</v>
      </c>
      <c r="C351" s="72">
        <f>[6]Redondeadas!J347</f>
        <v>21505880502</v>
      </c>
      <c r="D351" s="36">
        <f>'[3]RAMO 28'!$K$4+'[4]RAMO 28'!$L$4+'[5]RAMO 28'!$N$4</f>
        <v>-1275628607.8099999</v>
      </c>
      <c r="E351" s="72">
        <f>[3]REFRENDOS!$D$2</f>
        <v>55423103.869999997</v>
      </c>
      <c r="F351" s="72">
        <f t="shared" ref="F351:F362" si="79">C351+D351+E351</f>
        <v>20285674998.059998</v>
      </c>
      <c r="G351" s="71">
        <f>'[2]analit dev'!F310</f>
        <v>14834131087</v>
      </c>
      <c r="H351" s="36">
        <f t="shared" si="74"/>
        <v>5451543911.0599976</v>
      </c>
      <c r="I351" s="45">
        <f t="shared" si="56"/>
        <v>73.126139940715049</v>
      </c>
      <c r="J351" s="20"/>
      <c r="K351" s="20"/>
    </row>
    <row r="352" spans="1:12" s="13" customFormat="1" x14ac:dyDescent="0.25">
      <c r="A352" s="21"/>
      <c r="B352" s="43" t="s">
        <v>346</v>
      </c>
      <c r="C352" s="72">
        <f>[6]Redondeadas!J348</f>
        <v>1426816436</v>
      </c>
      <c r="D352" s="70">
        <f>'[3]RAMO 28'!$K$5</f>
        <v>410940</v>
      </c>
      <c r="E352" s="32">
        <v>0</v>
      </c>
      <c r="F352" s="72">
        <f t="shared" si="79"/>
        <v>1427227376</v>
      </c>
      <c r="G352" s="71">
        <f>'[2]analit dev'!F311</f>
        <v>1010165988</v>
      </c>
      <c r="H352" s="36">
        <f>F352-G352</f>
        <v>417061388</v>
      </c>
      <c r="I352" s="45">
        <f>IF(G352=0,0,IF(F352=0,100,G352/F352*100))</f>
        <v>70.778209904516302</v>
      </c>
      <c r="J352" s="20"/>
      <c r="K352" s="20"/>
      <c r="L352" s="2"/>
    </row>
    <row r="353" spans="1:12" s="13" customFormat="1" ht="38.25" x14ac:dyDescent="0.25">
      <c r="A353" s="21"/>
      <c r="B353" s="76" t="s">
        <v>347</v>
      </c>
      <c r="C353" s="72">
        <f>[6]Redondeadas!J349</f>
        <v>1903808639</v>
      </c>
      <c r="D353" s="74">
        <f>'[3]RAMO 28'!$K$6</f>
        <v>66788554</v>
      </c>
      <c r="E353" s="32">
        <v>0</v>
      </c>
      <c r="F353" s="72">
        <f t="shared" si="79"/>
        <v>1970597193</v>
      </c>
      <c r="G353" s="71">
        <f>'[2]analit dev'!F312</f>
        <v>2175475668</v>
      </c>
      <c r="H353" s="36">
        <f t="shared" si="74"/>
        <v>-204878475</v>
      </c>
      <c r="I353" s="78">
        <f t="shared" si="56"/>
        <v>110.39677087371147</v>
      </c>
      <c r="J353" s="20"/>
      <c r="K353" s="20"/>
      <c r="L353" s="2"/>
    </row>
    <row r="354" spans="1:12" s="13" customFormat="1" ht="25.5" x14ac:dyDescent="0.25">
      <c r="A354" s="21"/>
      <c r="B354" s="79" t="s">
        <v>348</v>
      </c>
      <c r="C354" s="72">
        <f>[6]Redondeadas!J350</f>
        <v>76260702</v>
      </c>
      <c r="D354" s="32">
        <f>'[3]RAMO 28'!$K$7</f>
        <v>6</v>
      </c>
      <c r="E354" s="32">
        <v>0</v>
      </c>
      <c r="F354" s="72">
        <f t="shared" si="79"/>
        <v>76260708</v>
      </c>
      <c r="G354" s="71">
        <f>'[2]analit dev'!F313</f>
        <v>57195531</v>
      </c>
      <c r="H354" s="36">
        <f>F354-G354</f>
        <v>19065177</v>
      </c>
      <c r="I354" s="62">
        <f>IF(G354=0,0,IF(F354=0,100,G354/F354*100))</f>
        <v>75</v>
      </c>
      <c r="J354" s="20"/>
      <c r="K354" s="20"/>
      <c r="L354" s="2"/>
    </row>
    <row r="355" spans="1:12" x14ac:dyDescent="0.25">
      <c r="A355" s="21"/>
      <c r="B355" s="43" t="s">
        <v>349</v>
      </c>
      <c r="C355" s="72">
        <f>[6]Redondeadas!J351</f>
        <v>760282538</v>
      </c>
      <c r="D355" s="36">
        <f>'[3]RAMO 28'!$K$8</f>
        <v>-3324439</v>
      </c>
      <c r="E355" s="32">
        <v>0</v>
      </c>
      <c r="F355" s="72">
        <f t="shared" si="79"/>
        <v>756958099</v>
      </c>
      <c r="G355" s="71">
        <f>'[2]analit dev'!F314</f>
        <v>457769506</v>
      </c>
      <c r="H355" s="36">
        <f t="shared" si="74"/>
        <v>299188593</v>
      </c>
      <c r="I355" s="45">
        <f t="shared" si="56"/>
        <v>60.474880525718497</v>
      </c>
      <c r="J355" s="20"/>
      <c r="K355" s="20"/>
    </row>
    <row r="356" spans="1:12" ht="25.5" x14ac:dyDescent="0.25">
      <c r="A356" s="21"/>
      <c r="B356" s="61" t="s">
        <v>350</v>
      </c>
      <c r="C356" s="72">
        <f>[6]Redondeadas!J352</f>
        <v>265492751</v>
      </c>
      <c r="D356" s="36">
        <f>'[3]RAMO 28'!$K$9</f>
        <v>-1</v>
      </c>
      <c r="E356" s="32">
        <v>0</v>
      </c>
      <c r="F356" s="72">
        <f t="shared" si="79"/>
        <v>265492750</v>
      </c>
      <c r="G356" s="71">
        <f>'[2]analit dev'!F315</f>
        <v>143948100.16999999</v>
      </c>
      <c r="H356" s="36">
        <f t="shared" si="74"/>
        <v>121544649.83000001</v>
      </c>
      <c r="I356" s="62">
        <f t="shared" si="56"/>
        <v>54.219220739549378</v>
      </c>
      <c r="J356" s="20"/>
      <c r="K356" s="20"/>
    </row>
    <row r="357" spans="1:12" x14ac:dyDescent="0.25">
      <c r="A357" s="21"/>
      <c r="B357" s="43" t="s">
        <v>351</v>
      </c>
      <c r="C357" s="72">
        <f>[6]Redondeadas!J353</f>
        <v>981912197</v>
      </c>
      <c r="D357" s="70">
        <f>'[3]RAMO 28'!$K$10</f>
        <v>1667809</v>
      </c>
      <c r="E357" s="32">
        <v>0</v>
      </c>
      <c r="F357" s="72">
        <f t="shared" si="79"/>
        <v>983580006</v>
      </c>
      <c r="G357" s="71">
        <f>'[2]analit dev'!F316</f>
        <v>697043819</v>
      </c>
      <c r="H357" s="36">
        <f t="shared" si="74"/>
        <v>286536187</v>
      </c>
      <c r="I357" s="45">
        <f t="shared" si="56"/>
        <v>70.868034602972614</v>
      </c>
      <c r="J357" s="20"/>
      <c r="K357" s="20"/>
    </row>
    <row r="358" spans="1:12" ht="38.25" x14ac:dyDescent="0.25">
      <c r="A358" s="21"/>
      <c r="B358" s="61" t="s">
        <v>352</v>
      </c>
      <c r="C358" s="32">
        <v>0</v>
      </c>
      <c r="D358" s="32">
        <v>0</v>
      </c>
      <c r="E358" s="32">
        <v>0</v>
      </c>
      <c r="F358" s="72">
        <f t="shared" si="79"/>
        <v>0</v>
      </c>
      <c r="G358" s="71">
        <f>'[2]analit dev'!F317</f>
        <v>67939852</v>
      </c>
      <c r="H358" s="36">
        <f t="shared" si="74"/>
        <v>-67939852</v>
      </c>
      <c r="I358" s="62">
        <f t="shared" si="56"/>
        <v>100</v>
      </c>
      <c r="J358" s="20"/>
      <c r="K358" s="20"/>
    </row>
    <row r="359" spans="1:12" ht="25.5" x14ac:dyDescent="0.25">
      <c r="A359" s="21"/>
      <c r="B359" s="61" t="s">
        <v>353</v>
      </c>
      <c r="C359" s="72">
        <f>[6]Redondeadas!$J$355</f>
        <v>816309382</v>
      </c>
      <c r="D359" s="74">
        <f>'[3]RAMO 28'!$K$11</f>
        <v>1</v>
      </c>
      <c r="E359" s="32">
        <v>0</v>
      </c>
      <c r="F359" s="72">
        <f t="shared" si="79"/>
        <v>816309383</v>
      </c>
      <c r="G359" s="71">
        <f>'[2]analit dev'!F318</f>
        <v>534476813</v>
      </c>
      <c r="H359" s="36">
        <f t="shared" si="74"/>
        <v>281832570</v>
      </c>
      <c r="I359" s="62">
        <f t="shared" ref="I359:I435" si="80">IF(G359=0,0,IF(F359=0,100,G359/F359*100))</f>
        <v>65.474784944374449</v>
      </c>
      <c r="J359" s="20"/>
      <c r="K359" s="20"/>
    </row>
    <row r="360" spans="1:12" ht="25.5" x14ac:dyDescent="0.25">
      <c r="A360" s="21"/>
      <c r="B360" s="61" t="s">
        <v>354</v>
      </c>
      <c r="C360" s="32">
        <v>0</v>
      </c>
      <c r="D360" s="72">
        <f>[3]CONVENIOS!$D$23+[4]CONVENIOS!$E$31+[5]CONVENIOS!$I$29</f>
        <v>1621512268.97</v>
      </c>
      <c r="E360" s="32">
        <v>0</v>
      </c>
      <c r="F360" s="72">
        <f t="shared" si="79"/>
        <v>1621512268.97</v>
      </c>
      <c r="G360" s="71">
        <f>'[2]analit dev'!F319</f>
        <v>1553606790</v>
      </c>
      <c r="H360" s="36">
        <f t="shared" si="74"/>
        <v>67905478.970000029</v>
      </c>
      <c r="I360" s="62">
        <f t="shared" si="80"/>
        <v>95.812213063726361</v>
      </c>
      <c r="J360" s="20"/>
      <c r="K360" s="20"/>
    </row>
    <row r="361" spans="1:12" x14ac:dyDescent="0.25">
      <c r="A361" s="21"/>
      <c r="B361" s="22" t="s">
        <v>355</v>
      </c>
      <c r="C361" s="24">
        <f>C362</f>
        <v>1250000</v>
      </c>
      <c r="D361" s="77">
        <f t="shared" ref="D361:H361" si="81">D362</f>
        <v>0</v>
      </c>
      <c r="E361" s="24">
        <f t="shared" si="81"/>
        <v>0</v>
      </c>
      <c r="F361" s="24">
        <f t="shared" si="81"/>
        <v>1250000</v>
      </c>
      <c r="G361" s="24">
        <f t="shared" si="81"/>
        <v>930667.69</v>
      </c>
      <c r="H361" s="40">
        <f t="shared" si="81"/>
        <v>319332.31000000006</v>
      </c>
      <c r="I361" s="25">
        <f t="shared" si="80"/>
        <v>74.453415199999995</v>
      </c>
      <c r="J361" s="20"/>
      <c r="K361" s="20"/>
    </row>
    <row r="362" spans="1:12" x14ac:dyDescent="0.25">
      <c r="A362" s="21"/>
      <c r="B362" s="30" t="s">
        <v>356</v>
      </c>
      <c r="C362" s="70">
        <f>[6]Redondeadas!$J$356</f>
        <v>1250000</v>
      </c>
      <c r="D362" s="32">
        <v>0</v>
      </c>
      <c r="E362" s="32">
        <v>0</v>
      </c>
      <c r="F362" s="72">
        <f t="shared" si="79"/>
        <v>1250000</v>
      </c>
      <c r="G362" s="69">
        <f>'[2]analit dev'!F321</f>
        <v>930667.69</v>
      </c>
      <c r="H362" s="36">
        <f t="shared" si="74"/>
        <v>319332.31000000006</v>
      </c>
      <c r="I362" s="39">
        <f t="shared" si="80"/>
        <v>74.453415199999995</v>
      </c>
      <c r="J362" s="20"/>
      <c r="K362" s="20"/>
    </row>
    <row r="363" spans="1:12" x14ac:dyDescent="0.25">
      <c r="A363" s="21"/>
      <c r="B363" s="22" t="s">
        <v>357</v>
      </c>
      <c r="C363" s="24">
        <f t="shared" ref="C363:H363" si="82">C364+C368+C369+C370+C375+C377+C378+C379</f>
        <v>32898928645</v>
      </c>
      <c r="D363" s="40">
        <f t="shared" si="82"/>
        <v>-304018545.51999998</v>
      </c>
      <c r="E363" s="24">
        <f t="shared" si="82"/>
        <v>0</v>
      </c>
      <c r="F363" s="24">
        <f t="shared" si="82"/>
        <v>32594910099.48</v>
      </c>
      <c r="G363" s="24">
        <f t="shared" si="82"/>
        <v>24162041506.279999</v>
      </c>
      <c r="H363" s="40">
        <f t="shared" si="82"/>
        <v>8432868593.2000008</v>
      </c>
      <c r="I363" s="25">
        <f t="shared" si="80"/>
        <v>74.128265525314234</v>
      </c>
      <c r="J363" s="20"/>
      <c r="K363" s="20"/>
    </row>
    <row r="364" spans="1:12" x14ac:dyDescent="0.25">
      <c r="A364" s="21"/>
      <c r="B364" s="22" t="s">
        <v>358</v>
      </c>
      <c r="C364" s="24">
        <f>SUM(C365:C367)</f>
        <v>18939503212</v>
      </c>
      <c r="D364" s="77">
        <f t="shared" ref="D364:H364" si="83">SUM(D365:D367)</f>
        <v>0</v>
      </c>
      <c r="E364" s="24">
        <f t="shared" si="83"/>
        <v>0</v>
      </c>
      <c r="F364" s="24">
        <f t="shared" si="83"/>
        <v>18939503212</v>
      </c>
      <c r="G364" s="24">
        <f t="shared" si="83"/>
        <v>13556883437.73</v>
      </c>
      <c r="H364" s="40">
        <f t="shared" si="83"/>
        <v>5382619774.2700005</v>
      </c>
      <c r="I364" s="25">
        <f t="shared" si="80"/>
        <v>71.579931564099354</v>
      </c>
      <c r="J364" s="20"/>
      <c r="K364" s="20"/>
    </row>
    <row r="365" spans="1:12" x14ac:dyDescent="0.25">
      <c r="A365" s="21"/>
      <c r="B365" s="30" t="s">
        <v>359</v>
      </c>
      <c r="C365" s="70">
        <f>[6]Redondeadas!$J$360</f>
        <v>17748306695</v>
      </c>
      <c r="D365" s="32">
        <v>0</v>
      </c>
      <c r="E365" s="32">
        <v>0</v>
      </c>
      <c r="F365" s="72">
        <f t="shared" ref="F365:F374" si="84">C365+D365+E365</f>
        <v>17748306695</v>
      </c>
      <c r="G365" s="69">
        <f>'[2]analit dev'!F324</f>
        <v>12625564733.73</v>
      </c>
      <c r="H365" s="36">
        <f t="shared" si="74"/>
        <v>5122741961.2700005</v>
      </c>
      <c r="I365" s="39">
        <f t="shared" si="80"/>
        <v>71.1367284254043</v>
      </c>
      <c r="J365" s="20"/>
      <c r="K365" s="20"/>
    </row>
    <row r="366" spans="1:12" x14ac:dyDescent="0.25">
      <c r="A366" s="21"/>
      <c r="B366" s="30" t="s">
        <v>360</v>
      </c>
      <c r="C366" s="70">
        <f>[6]Redondeadas!$J$361</f>
        <v>795784443</v>
      </c>
      <c r="D366" s="32">
        <v>0</v>
      </c>
      <c r="E366" s="32">
        <v>0</v>
      </c>
      <c r="F366" s="72">
        <f t="shared" si="84"/>
        <v>795784443</v>
      </c>
      <c r="G366" s="69">
        <f>'[2]analit dev'!F325</f>
        <v>596838501</v>
      </c>
      <c r="H366" s="36">
        <f t="shared" si="74"/>
        <v>198945942</v>
      </c>
      <c r="I366" s="39">
        <f t="shared" si="80"/>
        <v>75.000021205491194</v>
      </c>
      <c r="J366" s="20"/>
      <c r="K366" s="20"/>
    </row>
    <row r="367" spans="1:12" x14ac:dyDescent="0.25">
      <c r="A367" s="21"/>
      <c r="B367" s="30" t="s">
        <v>361</v>
      </c>
      <c r="C367" s="70">
        <f>[6]Redondeadas!$J$362</f>
        <v>395412074</v>
      </c>
      <c r="D367" s="32">
        <v>0</v>
      </c>
      <c r="E367" s="32">
        <v>0</v>
      </c>
      <c r="F367" s="72">
        <f t="shared" si="84"/>
        <v>395412074</v>
      </c>
      <c r="G367" s="69">
        <f>'[2]analit dev'!F326</f>
        <v>334480203</v>
      </c>
      <c r="H367" s="36">
        <f t="shared" si="74"/>
        <v>60931871</v>
      </c>
      <c r="I367" s="39">
        <f t="shared" si="80"/>
        <v>84.590285677518281</v>
      </c>
      <c r="J367" s="20"/>
      <c r="K367" s="20"/>
    </row>
    <row r="368" spans="1:12" x14ac:dyDescent="0.25">
      <c r="A368" s="21"/>
      <c r="B368" s="80" t="s">
        <v>362</v>
      </c>
      <c r="C368" s="81">
        <f>[6]Redondeadas!$J$363</f>
        <v>3728875659</v>
      </c>
      <c r="D368" s="70">
        <f>[3]CONVENIOS!$D$19</f>
        <v>9032865.4800000004</v>
      </c>
      <c r="E368" s="32">
        <v>0</v>
      </c>
      <c r="F368" s="82">
        <f t="shared" si="84"/>
        <v>3737908524.48</v>
      </c>
      <c r="G368" s="69">
        <f>'[2]analit dev'!F327</f>
        <v>2668073838.5500002</v>
      </c>
      <c r="H368" s="83">
        <f t="shared" si="74"/>
        <v>1069834685.9299998</v>
      </c>
      <c r="I368" s="84">
        <f t="shared" si="80"/>
        <v>71.378788995944461</v>
      </c>
      <c r="J368" s="20"/>
      <c r="K368" s="20"/>
    </row>
    <row r="369" spans="1:11" x14ac:dyDescent="0.25">
      <c r="A369" s="21"/>
      <c r="B369" s="80" t="s">
        <v>363</v>
      </c>
      <c r="C369" s="81">
        <f>[6]Redondeadas!$J$364</f>
        <v>426341833</v>
      </c>
      <c r="D369" s="83">
        <f>'[3]RAMO 33'!$L$7</f>
        <v>-39102169</v>
      </c>
      <c r="E369" s="32">
        <v>0</v>
      </c>
      <c r="F369" s="82">
        <f t="shared" si="84"/>
        <v>387239664</v>
      </c>
      <c r="G369" s="69">
        <f>'[2]analit dev'!F328</f>
        <v>348515694</v>
      </c>
      <c r="H369" s="83">
        <f t="shared" si="74"/>
        <v>38723970</v>
      </c>
      <c r="I369" s="84">
        <f t="shared" si="80"/>
        <v>89.999999070343165</v>
      </c>
      <c r="J369" s="20"/>
      <c r="K369" s="20"/>
    </row>
    <row r="370" spans="1:11" s="87" customFormat="1" ht="12.75" x14ac:dyDescent="0.25">
      <c r="A370" s="85"/>
      <c r="B370" s="22" t="s">
        <v>364</v>
      </c>
      <c r="C370" s="23">
        <f>SUM(C371:C374)</f>
        <v>1145253089</v>
      </c>
      <c r="D370" s="40">
        <f t="shared" ref="D370:H370" si="85">SUM(D371:D374)</f>
        <v>-8347672</v>
      </c>
      <c r="E370" s="23">
        <f t="shared" si="85"/>
        <v>0</v>
      </c>
      <c r="F370" s="23">
        <f t="shared" si="85"/>
        <v>1136905417</v>
      </c>
      <c r="G370" s="24">
        <f t="shared" si="85"/>
        <v>852912414</v>
      </c>
      <c r="H370" s="40">
        <f t="shared" si="85"/>
        <v>283993003</v>
      </c>
      <c r="I370" s="25">
        <f t="shared" si="80"/>
        <v>75.020525124298885</v>
      </c>
      <c r="J370" s="86"/>
      <c r="K370" s="86"/>
    </row>
    <row r="371" spans="1:11" s="87" customFormat="1" ht="12.75" x14ac:dyDescent="0.25">
      <c r="A371" s="88"/>
      <c r="B371" s="30" t="s">
        <v>365</v>
      </c>
      <c r="C371" s="58">
        <f>[6]Redondeadas!$J$366</f>
        <v>612043288</v>
      </c>
      <c r="D371" s="58">
        <f>'[3]RAMO 33'!$L$8</f>
        <v>3406136</v>
      </c>
      <c r="E371" s="32">
        <v>0</v>
      </c>
      <c r="F371" s="31">
        <f t="shared" si="84"/>
        <v>615449424</v>
      </c>
      <c r="G371" s="69">
        <f>'[2]analit dev'!F330</f>
        <v>461587068</v>
      </c>
      <c r="H371" s="36">
        <f t="shared" si="74"/>
        <v>153862356</v>
      </c>
      <c r="I371" s="39">
        <f t="shared" si="80"/>
        <v>75</v>
      </c>
      <c r="J371" s="86"/>
      <c r="K371" s="86"/>
    </row>
    <row r="372" spans="1:11" s="87" customFormat="1" ht="12.75" x14ac:dyDescent="0.25">
      <c r="A372" s="88"/>
      <c r="B372" s="30" t="s">
        <v>366</v>
      </c>
      <c r="C372" s="58">
        <f>[6]Redondeadas!$J$367</f>
        <v>369502269</v>
      </c>
      <c r="D372" s="58">
        <f>'[3]RAMO 33'!$L$9</f>
        <v>48343183</v>
      </c>
      <c r="E372" s="32">
        <v>0</v>
      </c>
      <c r="F372" s="31">
        <f t="shared" si="84"/>
        <v>417845452</v>
      </c>
      <c r="G372" s="69">
        <f>'[2]analit dev'!F331</f>
        <v>313384086</v>
      </c>
      <c r="H372" s="36">
        <f t="shared" si="74"/>
        <v>104461366</v>
      </c>
      <c r="I372" s="39">
        <f t="shared" si="80"/>
        <v>74.999999282031197</v>
      </c>
      <c r="J372" s="86"/>
      <c r="K372" s="86"/>
    </row>
    <row r="373" spans="1:11" s="87" customFormat="1" ht="12.75" x14ac:dyDescent="0.25">
      <c r="A373" s="89"/>
      <c r="B373" s="30" t="s">
        <v>367</v>
      </c>
      <c r="C373" s="58">
        <f>[6]Redondeadas!$J$368</f>
        <v>21648890</v>
      </c>
      <c r="D373" s="58">
        <f>'[3]RAMO 33'!$L$10</f>
        <v>1648199</v>
      </c>
      <c r="E373" s="32">
        <v>0</v>
      </c>
      <c r="F373" s="31">
        <f t="shared" si="84"/>
        <v>23297089</v>
      </c>
      <c r="G373" s="69">
        <f>'[2]analit dev'!F332</f>
        <v>17525286</v>
      </c>
      <c r="H373" s="36">
        <f t="shared" si="74"/>
        <v>5771803</v>
      </c>
      <c r="I373" s="39">
        <f>IF(G373=0,0,IF(F373=0,100,G373/F373*100))</f>
        <v>75.225218051920564</v>
      </c>
      <c r="J373" s="86"/>
      <c r="K373" s="86"/>
    </row>
    <row r="374" spans="1:11" s="87" customFormat="1" ht="12.75" x14ac:dyDescent="0.25">
      <c r="A374" s="89"/>
      <c r="B374" s="30" t="s">
        <v>368</v>
      </c>
      <c r="C374" s="58">
        <f>[6]Redondeadas!$J$369</f>
        <v>142058642</v>
      </c>
      <c r="D374" s="36">
        <f>'[3]RAMO 33'!$L$11</f>
        <v>-61745190</v>
      </c>
      <c r="E374" s="32">
        <v>0</v>
      </c>
      <c r="F374" s="31">
        <f t="shared" si="84"/>
        <v>80313452</v>
      </c>
      <c r="G374" s="69">
        <f>'[2]analit dev'!F333</f>
        <v>60415974</v>
      </c>
      <c r="H374" s="36">
        <f t="shared" si="74"/>
        <v>19897478</v>
      </c>
      <c r="I374" s="39">
        <f t="shared" si="80"/>
        <v>75.225223789409526</v>
      </c>
      <c r="J374" s="86"/>
      <c r="K374" s="86"/>
    </row>
    <row r="375" spans="1:11" s="87" customFormat="1" ht="25.5" x14ac:dyDescent="0.25">
      <c r="A375" s="89"/>
      <c r="B375" s="48" t="s">
        <v>369</v>
      </c>
      <c r="C375" s="63">
        <f>C376</f>
        <v>217773935</v>
      </c>
      <c r="D375" s="64">
        <f t="shared" ref="D375:H375" si="86">D376</f>
        <v>0</v>
      </c>
      <c r="E375" s="63">
        <f t="shared" si="86"/>
        <v>0</v>
      </c>
      <c r="F375" s="63">
        <f t="shared" si="86"/>
        <v>217773935</v>
      </c>
      <c r="G375" s="73">
        <f t="shared" si="86"/>
        <v>150511888</v>
      </c>
      <c r="H375" s="40">
        <f t="shared" si="86"/>
        <v>67262047</v>
      </c>
      <c r="I375" s="52">
        <f t="shared" si="80"/>
        <v>69.113821174237401</v>
      </c>
      <c r="J375" s="86"/>
      <c r="K375" s="86"/>
    </row>
    <row r="376" spans="1:11" s="87" customFormat="1" ht="12.75" x14ac:dyDescent="0.25">
      <c r="A376" s="89"/>
      <c r="B376" s="30" t="s">
        <v>370</v>
      </c>
      <c r="C376" s="58">
        <f>[6]Redondeadas!$J$371</f>
        <v>217773935</v>
      </c>
      <c r="D376" s="32">
        <v>0</v>
      </c>
      <c r="E376" s="32">
        <v>0</v>
      </c>
      <c r="F376" s="58">
        <f t="shared" ref="F376:F424" si="87">C376+D376+E376</f>
        <v>217773935</v>
      </c>
      <c r="G376" s="69">
        <f>'[2]analit dev'!F335</f>
        <v>150511888</v>
      </c>
      <c r="H376" s="36">
        <f t="shared" si="74"/>
        <v>67262047</v>
      </c>
      <c r="I376" s="39">
        <f t="shared" si="80"/>
        <v>69.113821174237401</v>
      </c>
      <c r="J376" s="86"/>
      <c r="K376" s="86"/>
    </row>
    <row r="377" spans="1:11" s="87" customFormat="1" ht="25.5" x14ac:dyDescent="0.25">
      <c r="A377" s="89"/>
      <c r="B377" s="90" t="s">
        <v>371</v>
      </c>
      <c r="C377" s="91">
        <f>[6]Redondeadas!$J$372</f>
        <v>209871974</v>
      </c>
      <c r="D377" s="92">
        <f>'[3]RAMO 33'!$L$13</f>
        <v>7280204</v>
      </c>
      <c r="E377" s="32">
        <v>0</v>
      </c>
      <c r="F377" s="93">
        <f t="shared" si="87"/>
        <v>217152178</v>
      </c>
      <c r="G377" s="94">
        <f>'[2]analit dev'!F336</f>
        <v>195204336</v>
      </c>
      <c r="H377" s="83">
        <f t="shared" si="74"/>
        <v>21947842</v>
      </c>
      <c r="I377" s="95">
        <f t="shared" si="80"/>
        <v>89.892875032549753</v>
      </c>
      <c r="J377" s="86"/>
      <c r="K377" s="86"/>
    </row>
    <row r="378" spans="1:11" s="87" customFormat="1" ht="25.5" x14ac:dyDescent="0.25">
      <c r="A378" s="89"/>
      <c r="B378" s="90" t="s">
        <v>372</v>
      </c>
      <c r="C378" s="91">
        <f>[6]Redondeadas!$J$373</f>
        <v>1936813065</v>
      </c>
      <c r="D378" s="92">
        <f>'[3]RAMO 33'!$L$14</f>
        <v>9307265</v>
      </c>
      <c r="E378" s="32">
        <v>0</v>
      </c>
      <c r="F378" s="93">
        <f t="shared" si="87"/>
        <v>1946120330</v>
      </c>
      <c r="G378" s="94">
        <f>'[2]analit dev'!F337</f>
        <v>1459590246</v>
      </c>
      <c r="H378" s="83">
        <f t="shared" si="74"/>
        <v>486530084</v>
      </c>
      <c r="I378" s="95">
        <f t="shared" si="80"/>
        <v>74.999999922923578</v>
      </c>
      <c r="J378" s="86"/>
      <c r="K378" s="86"/>
    </row>
    <row r="379" spans="1:11" s="87" customFormat="1" ht="12.75" x14ac:dyDescent="0.25">
      <c r="A379" s="89"/>
      <c r="B379" s="22" t="s">
        <v>373</v>
      </c>
      <c r="C379" s="23">
        <f>SUM(C380:C381)</f>
        <v>6294495878</v>
      </c>
      <c r="D379" s="40">
        <f t="shared" ref="D379:H379" si="88">SUM(D380:D381)</f>
        <v>-282189039</v>
      </c>
      <c r="E379" s="23">
        <f t="shared" si="88"/>
        <v>0</v>
      </c>
      <c r="F379" s="23">
        <f t="shared" si="88"/>
        <v>6012306839</v>
      </c>
      <c r="G379" s="24">
        <f t="shared" si="88"/>
        <v>4930349652</v>
      </c>
      <c r="H379" s="40">
        <f t="shared" si="88"/>
        <v>1081957187</v>
      </c>
      <c r="I379" s="25">
        <f>IF(G379=0,0,IF(F379=0,100,G379/F379*100))</f>
        <v>82.004291930317436</v>
      </c>
      <c r="J379" s="86"/>
      <c r="K379" s="86"/>
    </row>
    <row r="380" spans="1:11" s="87" customFormat="1" ht="12.75" x14ac:dyDescent="0.25">
      <c r="A380" s="89"/>
      <c r="B380" s="43" t="s">
        <v>374</v>
      </c>
      <c r="C380" s="31">
        <f>[6]Redondeadas!$J$375</f>
        <v>3090881913</v>
      </c>
      <c r="D380" s="36">
        <f>'[3]RAMO 33'!$L$15</f>
        <v>-283418447</v>
      </c>
      <c r="E380" s="32">
        <v>0</v>
      </c>
      <c r="F380" s="31">
        <f t="shared" si="87"/>
        <v>2807463466</v>
      </c>
      <c r="G380" s="71">
        <f>'[2]analit dev'!F339</f>
        <v>2526717123</v>
      </c>
      <c r="H380" s="36">
        <f t="shared" si="74"/>
        <v>280746343</v>
      </c>
      <c r="I380" s="45">
        <f t="shared" si="80"/>
        <v>90.00000012822963</v>
      </c>
      <c r="J380" s="86"/>
      <c r="K380" s="86"/>
    </row>
    <row r="381" spans="1:11" s="87" customFormat="1" ht="38.25" x14ac:dyDescent="0.25">
      <c r="A381" s="89"/>
      <c r="B381" s="37" t="s">
        <v>375</v>
      </c>
      <c r="C381" s="65">
        <f>[6]Redondeadas!$J$376</f>
        <v>3203613965</v>
      </c>
      <c r="D381" s="65">
        <f>'[3]RAMO 33'!$L$16</f>
        <v>1229408</v>
      </c>
      <c r="E381" s="32">
        <v>0</v>
      </c>
      <c r="F381" s="31">
        <f t="shared" si="87"/>
        <v>3204843373</v>
      </c>
      <c r="G381" s="71">
        <f>'[2]analit dev'!F340</f>
        <v>2403632529</v>
      </c>
      <c r="H381" s="36">
        <f t="shared" si="74"/>
        <v>801210844</v>
      </c>
      <c r="I381" s="57">
        <f t="shared" si="80"/>
        <v>74.99999997659792</v>
      </c>
      <c r="J381" s="86"/>
      <c r="K381" s="86"/>
    </row>
    <row r="382" spans="1:11" s="87" customFormat="1" ht="12.75" x14ac:dyDescent="0.25">
      <c r="A382" s="89"/>
      <c r="B382" s="22" t="s">
        <v>376</v>
      </c>
      <c r="C382" s="23">
        <f t="shared" ref="C382:H382" si="89">C383+C425+C436+C444+C447+C457+C459+C463+C461</f>
        <v>6837235053</v>
      </c>
      <c r="D382" s="23">
        <f t="shared" si="89"/>
        <v>2531777045.8399992</v>
      </c>
      <c r="E382" s="23">
        <f t="shared" si="89"/>
        <v>39191102.119999997</v>
      </c>
      <c r="F382" s="23">
        <f t="shared" si="89"/>
        <v>9408203200.960001</v>
      </c>
      <c r="G382" s="24">
        <f t="shared" si="89"/>
        <v>8847642571.5699997</v>
      </c>
      <c r="H382" s="40">
        <f t="shared" si="89"/>
        <v>560560629.3900001</v>
      </c>
      <c r="I382" s="25">
        <f t="shared" si="80"/>
        <v>94.041788666588303</v>
      </c>
      <c r="J382" s="86"/>
      <c r="K382" s="86"/>
    </row>
    <row r="383" spans="1:11" s="87" customFormat="1" ht="25.5" x14ac:dyDescent="0.25">
      <c r="A383" s="89"/>
      <c r="B383" s="48" t="s">
        <v>377</v>
      </c>
      <c r="C383" s="63">
        <f t="shared" ref="C383:F383" si="90">SUM(C384:C424)</f>
        <v>3804333752</v>
      </c>
      <c r="D383" s="63">
        <f t="shared" si="90"/>
        <v>2149857293.4899998</v>
      </c>
      <c r="E383" s="63">
        <f t="shared" si="90"/>
        <v>0</v>
      </c>
      <c r="F383" s="63">
        <f t="shared" si="90"/>
        <v>5954191045.4900007</v>
      </c>
      <c r="G383" s="73">
        <f>SUM(G384:G424)</f>
        <v>5068478577.1899996</v>
      </c>
      <c r="H383" s="73">
        <f>SUM(H384:H424)</f>
        <v>885712468.30000007</v>
      </c>
      <c r="I383" s="52">
        <f t="shared" si="80"/>
        <v>85.124554090838529</v>
      </c>
      <c r="J383" s="86"/>
      <c r="K383" s="86"/>
    </row>
    <row r="384" spans="1:11" s="87" customFormat="1" ht="12.75" x14ac:dyDescent="0.25">
      <c r="A384" s="89"/>
      <c r="B384" s="96" t="s">
        <v>378</v>
      </c>
      <c r="C384" s="97">
        <f>[6]Redondeadas!J381</f>
        <v>630478054</v>
      </c>
      <c r="D384" s="58">
        <f>[3]CONVENIOS!$D$27</f>
        <v>24248949.149999999</v>
      </c>
      <c r="E384" s="32">
        <v>0</v>
      </c>
      <c r="F384" s="97">
        <f t="shared" si="87"/>
        <v>654727003.14999998</v>
      </c>
      <c r="G384" s="98">
        <f>'[2]analit dev'!F343</f>
        <v>454704473.14999998</v>
      </c>
      <c r="H384" s="36">
        <f t="shared" si="74"/>
        <v>200022530</v>
      </c>
      <c r="I384" s="99">
        <f t="shared" si="80"/>
        <v>69.449476035407358</v>
      </c>
      <c r="J384" s="86"/>
      <c r="K384" s="86"/>
    </row>
    <row r="385" spans="1:12" s="87" customFormat="1" ht="12.75" x14ac:dyDescent="0.25">
      <c r="A385" s="85"/>
      <c r="B385" s="43" t="s">
        <v>379</v>
      </c>
      <c r="C385" s="97">
        <f>[6]Redondeadas!J382</f>
        <v>461967876</v>
      </c>
      <c r="D385" s="58">
        <v>0</v>
      </c>
      <c r="E385" s="32">
        <v>0</v>
      </c>
      <c r="F385" s="97">
        <f t="shared" si="87"/>
        <v>461967876</v>
      </c>
      <c r="G385" s="98">
        <f>'[2]analit dev'!F344</f>
        <v>344144052</v>
      </c>
      <c r="H385" s="36">
        <f t="shared" si="74"/>
        <v>117823824</v>
      </c>
      <c r="I385" s="45">
        <f t="shared" si="80"/>
        <v>74.4952343829206</v>
      </c>
      <c r="J385" s="86"/>
      <c r="K385" s="86"/>
    </row>
    <row r="386" spans="1:12" s="87" customFormat="1" ht="12.75" x14ac:dyDescent="0.25">
      <c r="A386" s="89"/>
      <c r="B386" s="37" t="s">
        <v>380</v>
      </c>
      <c r="C386" s="97">
        <f>[6]Redondeadas!J383</f>
        <v>121031264</v>
      </c>
      <c r="D386" s="58">
        <f>[3]CONVENIOS!$D$29</f>
        <v>5020942.01</v>
      </c>
      <c r="E386" s="32">
        <v>0</v>
      </c>
      <c r="F386" s="97">
        <f t="shared" si="87"/>
        <v>126052206.01000001</v>
      </c>
      <c r="G386" s="98">
        <f>'[2]analit dev'!F345</f>
        <v>96057650.010000005</v>
      </c>
      <c r="H386" s="36">
        <f t="shared" si="74"/>
        <v>29994556</v>
      </c>
      <c r="I386" s="57">
        <f t="shared" si="80"/>
        <v>76.204656031469639</v>
      </c>
      <c r="J386" s="86"/>
      <c r="K386" s="86"/>
    </row>
    <row r="387" spans="1:12" s="87" customFormat="1" ht="12.75" x14ac:dyDescent="0.25">
      <c r="A387" s="89"/>
      <c r="B387" s="38" t="s">
        <v>381</v>
      </c>
      <c r="C387" s="97">
        <f>[6]Redondeadas!J384</f>
        <v>38606045</v>
      </c>
      <c r="D387" s="58">
        <v>0</v>
      </c>
      <c r="E387" s="32">
        <v>0</v>
      </c>
      <c r="F387" s="97">
        <f t="shared" si="87"/>
        <v>38606045</v>
      </c>
      <c r="G387" s="98">
        <f>'[2]analit dev'!F346</f>
        <v>29683000</v>
      </c>
      <c r="H387" s="36">
        <f t="shared" si="74"/>
        <v>8923045</v>
      </c>
      <c r="I387" s="54">
        <f t="shared" si="80"/>
        <v>76.886922760412261</v>
      </c>
      <c r="J387" s="86"/>
      <c r="K387" s="86"/>
      <c r="L387" s="100"/>
    </row>
    <row r="388" spans="1:12" s="87" customFormat="1" ht="12.75" x14ac:dyDescent="0.25">
      <c r="A388" s="89"/>
      <c r="B388" s="96" t="s">
        <v>382</v>
      </c>
      <c r="C388" s="97">
        <f>[6]Redondeadas!J385</f>
        <v>17810342</v>
      </c>
      <c r="D388" s="58">
        <v>0</v>
      </c>
      <c r="E388" s="32">
        <v>0</v>
      </c>
      <c r="F388" s="97">
        <f t="shared" si="87"/>
        <v>17810342</v>
      </c>
      <c r="G388" s="98">
        <f>'[2]analit dev'!F347</f>
        <v>13694000</v>
      </c>
      <c r="H388" s="36">
        <f t="shared" si="74"/>
        <v>4116342</v>
      </c>
      <c r="I388" s="99">
        <f t="shared" si="80"/>
        <v>76.88791152915536</v>
      </c>
      <c r="J388" s="86"/>
      <c r="K388" s="86"/>
    </row>
    <row r="389" spans="1:12" s="87" customFormat="1" ht="12.75" x14ac:dyDescent="0.25">
      <c r="A389" s="89"/>
      <c r="B389" s="96" t="s">
        <v>383</v>
      </c>
      <c r="C389" s="97">
        <f>[6]Redondeadas!$J$386</f>
        <v>1980986639</v>
      </c>
      <c r="D389" s="58">
        <v>0</v>
      </c>
      <c r="E389" s="32">
        <v>0</v>
      </c>
      <c r="F389" s="97">
        <f t="shared" si="87"/>
        <v>1980986639</v>
      </c>
      <c r="G389" s="98">
        <f>'[2]analit dev'!F348</f>
        <v>1746666218</v>
      </c>
      <c r="H389" s="36">
        <f t="shared" si="74"/>
        <v>234320421</v>
      </c>
      <c r="I389" s="99">
        <f t="shared" si="80"/>
        <v>88.171529459770369</v>
      </c>
      <c r="J389" s="86"/>
      <c r="K389" s="86"/>
    </row>
    <row r="390" spans="1:12" s="100" customFormat="1" ht="12.75" x14ac:dyDescent="0.25">
      <c r="A390" s="89"/>
      <c r="B390" s="96" t="s">
        <v>384</v>
      </c>
      <c r="C390" s="97">
        <f>[6]Redondeadas!$J$393</f>
        <v>7631305</v>
      </c>
      <c r="D390" s="58">
        <v>0</v>
      </c>
      <c r="E390" s="32">
        <v>0</v>
      </c>
      <c r="F390" s="97">
        <f t="shared" si="87"/>
        <v>7631305</v>
      </c>
      <c r="G390" s="98">
        <f>'[2]analit dev'!F349</f>
        <v>3258143</v>
      </c>
      <c r="H390" s="36">
        <f t="shared" si="74"/>
        <v>4373162</v>
      </c>
      <c r="I390" s="99">
        <f t="shared" si="80"/>
        <v>42.694440859066702</v>
      </c>
      <c r="J390" s="86"/>
      <c r="K390" s="86"/>
      <c r="L390" s="87"/>
    </row>
    <row r="391" spans="1:12" s="87" customFormat="1" ht="12.75" x14ac:dyDescent="0.25">
      <c r="A391" s="89"/>
      <c r="B391" s="96" t="s">
        <v>385</v>
      </c>
      <c r="C391" s="97">
        <f>[6]Redondeadas!$J$394</f>
        <v>33365051</v>
      </c>
      <c r="D391" s="58">
        <v>0</v>
      </c>
      <c r="E391" s="32">
        <v>0</v>
      </c>
      <c r="F391" s="97">
        <f t="shared" si="87"/>
        <v>33365051</v>
      </c>
      <c r="G391" s="98">
        <f>'[2]analit dev'!F350</f>
        <v>22882767</v>
      </c>
      <c r="H391" s="36">
        <f t="shared" si="74"/>
        <v>10482284</v>
      </c>
      <c r="I391" s="99">
        <f t="shared" si="80"/>
        <v>68.583042177876479</v>
      </c>
      <c r="J391" s="86"/>
      <c r="K391" s="86"/>
    </row>
    <row r="392" spans="1:12" s="87" customFormat="1" ht="12.75" x14ac:dyDescent="0.25">
      <c r="A392" s="89"/>
      <c r="B392" s="43" t="s">
        <v>386</v>
      </c>
      <c r="C392" s="97">
        <f>[6]Redondeadas!$J$387</f>
        <v>12147601</v>
      </c>
      <c r="D392" s="58">
        <v>0</v>
      </c>
      <c r="E392" s="32">
        <v>0</v>
      </c>
      <c r="F392" s="97">
        <f t="shared" si="87"/>
        <v>12147601</v>
      </c>
      <c r="G392" s="98">
        <f>'[2]analit dev'!F351</f>
        <v>9957992.5299999993</v>
      </c>
      <c r="H392" s="36">
        <f t="shared" si="74"/>
        <v>2189608.4700000007</v>
      </c>
      <c r="I392" s="45">
        <f t="shared" si="80"/>
        <v>81.974972095313305</v>
      </c>
      <c r="J392" s="86"/>
      <c r="K392" s="86"/>
    </row>
    <row r="393" spans="1:12" s="87" customFormat="1" ht="12.75" x14ac:dyDescent="0.25">
      <c r="A393" s="101"/>
      <c r="B393" s="43" t="s">
        <v>387</v>
      </c>
      <c r="C393" s="32">
        <v>0</v>
      </c>
      <c r="D393" s="58">
        <v>0</v>
      </c>
      <c r="E393" s="32">
        <v>0</v>
      </c>
      <c r="F393" s="97">
        <f t="shared" si="87"/>
        <v>0</v>
      </c>
      <c r="G393" s="98">
        <f>'[2]analit dev'!F352</f>
        <v>3058193</v>
      </c>
      <c r="H393" s="36">
        <f t="shared" si="74"/>
        <v>-3058193</v>
      </c>
      <c r="I393" s="45">
        <f t="shared" si="80"/>
        <v>100</v>
      </c>
      <c r="J393" s="86"/>
      <c r="K393" s="86"/>
    </row>
    <row r="394" spans="1:12" s="87" customFormat="1" ht="12.75" x14ac:dyDescent="0.25">
      <c r="A394" s="101"/>
      <c r="B394" s="43" t="s">
        <v>388</v>
      </c>
      <c r="C394" s="32">
        <v>0</v>
      </c>
      <c r="D394" s="58">
        <v>0</v>
      </c>
      <c r="E394" s="32">
        <v>0</v>
      </c>
      <c r="F394" s="97">
        <f t="shared" si="87"/>
        <v>0</v>
      </c>
      <c r="G394" s="98">
        <f>'[2]analit dev'!F353</f>
        <v>3041589</v>
      </c>
      <c r="H394" s="36">
        <f t="shared" si="74"/>
        <v>-3041589</v>
      </c>
      <c r="I394" s="45">
        <f t="shared" si="80"/>
        <v>100</v>
      </c>
      <c r="J394" s="86"/>
      <c r="K394" s="86"/>
    </row>
    <row r="395" spans="1:12" s="87" customFormat="1" ht="12.75" x14ac:dyDescent="0.25">
      <c r="A395" s="101"/>
      <c r="B395" s="43" t="s">
        <v>389</v>
      </c>
      <c r="C395" s="32">
        <v>0</v>
      </c>
      <c r="D395" s="58">
        <f>[3]CONVENIOS!$D$25</f>
        <v>1968000</v>
      </c>
      <c r="E395" s="32">
        <v>0</v>
      </c>
      <c r="F395" s="97">
        <f t="shared" si="87"/>
        <v>1968000</v>
      </c>
      <c r="G395" s="98">
        <f>'[2]analit dev'!F354</f>
        <v>1968000</v>
      </c>
      <c r="H395" s="57">
        <f t="shared" si="74"/>
        <v>0</v>
      </c>
      <c r="I395" s="45">
        <f t="shared" si="80"/>
        <v>100</v>
      </c>
      <c r="K395" s="86"/>
    </row>
    <row r="396" spans="1:12" s="87" customFormat="1" ht="12.75" x14ac:dyDescent="0.25">
      <c r="A396" s="101"/>
      <c r="B396" s="43" t="s">
        <v>390</v>
      </c>
      <c r="C396" s="32">
        <v>0</v>
      </c>
      <c r="D396" s="58">
        <f>[5]CONVENIOS!$I$34</f>
        <v>110000</v>
      </c>
      <c r="E396" s="32">
        <v>0</v>
      </c>
      <c r="F396" s="97">
        <f t="shared" si="87"/>
        <v>110000</v>
      </c>
      <c r="G396" s="98">
        <f>'[2]analit dev'!F355</f>
        <v>110000</v>
      </c>
      <c r="H396" s="32">
        <v>0</v>
      </c>
      <c r="I396" s="45">
        <f t="shared" si="80"/>
        <v>100</v>
      </c>
      <c r="K396" s="86"/>
    </row>
    <row r="397" spans="1:12" s="87" customFormat="1" ht="12.75" x14ac:dyDescent="0.25">
      <c r="A397" s="101"/>
      <c r="B397" s="43" t="s">
        <v>391</v>
      </c>
      <c r="C397" s="31">
        <f>[6]Redondeadas!$J$392</f>
        <v>500309575</v>
      </c>
      <c r="D397" s="58">
        <v>0</v>
      </c>
      <c r="E397" s="32">
        <v>0</v>
      </c>
      <c r="F397" s="97">
        <f t="shared" si="87"/>
        <v>500309575</v>
      </c>
      <c r="G397" s="98">
        <f>'[2]analit dev'!F356</f>
        <v>216633108.66999999</v>
      </c>
      <c r="H397" s="36">
        <f t="shared" si="74"/>
        <v>283676466.33000004</v>
      </c>
      <c r="I397" s="45">
        <f t="shared" si="80"/>
        <v>43.29981265499466</v>
      </c>
      <c r="K397" s="86"/>
    </row>
    <row r="398" spans="1:12" s="87" customFormat="1" ht="12.75" x14ac:dyDescent="0.25">
      <c r="A398" s="101"/>
      <c r="B398" s="43" t="s">
        <v>392</v>
      </c>
      <c r="C398" s="32">
        <v>0</v>
      </c>
      <c r="D398" s="58">
        <f>[5]CONVENIOS!$I$98</f>
        <v>1040396.76</v>
      </c>
      <c r="E398" s="32">
        <v>0</v>
      </c>
      <c r="F398" s="97">
        <f t="shared" si="87"/>
        <v>1040396.76</v>
      </c>
      <c r="G398" s="98">
        <f>'[2]analit dev'!F357</f>
        <v>1040396.76</v>
      </c>
      <c r="H398" s="32">
        <v>0</v>
      </c>
      <c r="I398" s="45">
        <f t="shared" si="80"/>
        <v>100</v>
      </c>
      <c r="K398" s="86"/>
    </row>
    <row r="399" spans="1:12" s="87" customFormat="1" ht="12.75" x14ac:dyDescent="0.25">
      <c r="A399" s="101"/>
      <c r="B399" s="43" t="s">
        <v>393</v>
      </c>
      <c r="C399" s="32">
        <v>0</v>
      </c>
      <c r="D399" s="58">
        <f>[4]CONVENIOS!$E$59</f>
        <v>9589973.1999999993</v>
      </c>
      <c r="E399" s="32">
        <v>0</v>
      </c>
      <c r="F399" s="97">
        <f t="shared" si="87"/>
        <v>9589973.1999999993</v>
      </c>
      <c r="G399" s="98">
        <f>'[2]analit dev'!F358</f>
        <v>13699961.699999999</v>
      </c>
      <c r="H399" s="36">
        <f t="shared" ref="H399:H401" si="91">F399-G399</f>
        <v>-4109988.5</v>
      </c>
      <c r="I399" s="45">
        <f t="shared" si="80"/>
        <v>142.85714270817775</v>
      </c>
      <c r="K399" s="86"/>
    </row>
    <row r="400" spans="1:12" s="87" customFormat="1" ht="12.75" x14ac:dyDescent="0.25">
      <c r="A400" s="101"/>
      <c r="B400" s="43" t="s">
        <v>394</v>
      </c>
      <c r="C400" s="32">
        <v>0</v>
      </c>
      <c r="D400" s="58">
        <f>[4]CONVENIOS!$E$67+[5]CONVENIOS!$I$68</f>
        <v>3454611</v>
      </c>
      <c r="E400" s="32">
        <v>0</v>
      </c>
      <c r="F400" s="97">
        <f t="shared" si="87"/>
        <v>3454611</v>
      </c>
      <c r="G400" s="98">
        <f>'[2]analit dev'!F359</f>
        <v>3454611</v>
      </c>
      <c r="H400" s="32">
        <v>0</v>
      </c>
      <c r="I400" s="45">
        <f t="shared" si="80"/>
        <v>100</v>
      </c>
      <c r="K400" s="86"/>
    </row>
    <row r="401" spans="1:11" s="87" customFormat="1" ht="12.75" x14ac:dyDescent="0.25">
      <c r="A401" s="101"/>
      <c r="B401" s="43" t="s">
        <v>395</v>
      </c>
      <c r="C401" s="32">
        <v>0</v>
      </c>
      <c r="D401" s="58">
        <f>[4]CONVENIOS!$E$71</f>
        <v>56772880</v>
      </c>
      <c r="E401" s="32">
        <v>0</v>
      </c>
      <c r="F401" s="97">
        <f t="shared" si="87"/>
        <v>56772880</v>
      </c>
      <c r="G401" s="98">
        <f>'[2]analit dev'!F360</f>
        <v>56772880</v>
      </c>
      <c r="H401" s="57">
        <f t="shared" si="91"/>
        <v>0</v>
      </c>
      <c r="I401" s="45">
        <f t="shared" si="80"/>
        <v>100</v>
      </c>
      <c r="K401" s="86"/>
    </row>
    <row r="402" spans="1:11" s="87" customFormat="1" ht="12.75" x14ac:dyDescent="0.25">
      <c r="A402" s="101"/>
      <c r="B402" s="43" t="s">
        <v>396</v>
      </c>
      <c r="C402" s="32">
        <v>0</v>
      </c>
      <c r="D402" s="58">
        <f>[3]CONVENIOS!$D$3</f>
        <v>142736214.69</v>
      </c>
      <c r="E402" s="32">
        <v>0</v>
      </c>
      <c r="F402" s="97">
        <f t="shared" si="87"/>
        <v>142736214.69</v>
      </c>
      <c r="G402" s="98">
        <f>'[2]analit dev'!F361</f>
        <v>142736214.69</v>
      </c>
      <c r="H402" s="57">
        <f t="shared" si="74"/>
        <v>0</v>
      </c>
      <c r="I402" s="45">
        <f t="shared" si="80"/>
        <v>100</v>
      </c>
    </row>
    <row r="403" spans="1:11" s="87" customFormat="1" ht="12.75" x14ac:dyDescent="0.25">
      <c r="A403" s="101"/>
      <c r="B403" s="43" t="s">
        <v>397</v>
      </c>
      <c r="C403" s="32">
        <v>0</v>
      </c>
      <c r="D403" s="58">
        <f>[3]CONVENIOS!$D$5</f>
        <v>150000000</v>
      </c>
      <c r="E403" s="32">
        <v>0</v>
      </c>
      <c r="F403" s="97">
        <f t="shared" si="87"/>
        <v>150000000</v>
      </c>
      <c r="G403" s="98">
        <f>'[2]analit dev'!F362</f>
        <v>150000000</v>
      </c>
      <c r="H403" s="57">
        <f t="shared" si="74"/>
        <v>0</v>
      </c>
      <c r="I403" s="45">
        <f t="shared" si="80"/>
        <v>100</v>
      </c>
    </row>
    <row r="404" spans="1:11" s="87" customFormat="1" ht="12.75" x14ac:dyDescent="0.25">
      <c r="A404" s="101"/>
      <c r="B404" s="43" t="s">
        <v>398</v>
      </c>
      <c r="C404" s="32">
        <v>0</v>
      </c>
      <c r="D404" s="58">
        <f>[3]CONVENIOS!$D$7</f>
        <v>69905388.230000004</v>
      </c>
      <c r="E404" s="32">
        <v>0</v>
      </c>
      <c r="F404" s="97">
        <f t="shared" si="87"/>
        <v>69905388.230000004</v>
      </c>
      <c r="G404" s="98">
        <f>'[2]analit dev'!F363</f>
        <v>69905388.230000004</v>
      </c>
      <c r="H404" s="57">
        <f t="shared" si="74"/>
        <v>0</v>
      </c>
      <c r="I404" s="45">
        <f t="shared" si="80"/>
        <v>100</v>
      </c>
    </row>
    <row r="405" spans="1:11" s="87" customFormat="1" ht="12.75" x14ac:dyDescent="0.25">
      <c r="A405" s="101"/>
      <c r="B405" s="43" t="s">
        <v>399</v>
      </c>
      <c r="C405" s="32">
        <v>0</v>
      </c>
      <c r="D405" s="58">
        <f>[4]CONVENIOS!$E$69+[5]CONVENIOS!$I$70</f>
        <v>7696512.4800000004</v>
      </c>
      <c r="E405" s="32">
        <v>0</v>
      </c>
      <c r="F405" s="97">
        <f t="shared" si="87"/>
        <v>7696512.4800000004</v>
      </c>
      <c r="G405" s="98">
        <f>'[2]analit dev'!F364</f>
        <v>7696512.4800000004</v>
      </c>
      <c r="H405" s="32">
        <v>0</v>
      </c>
      <c r="I405" s="45">
        <f t="shared" si="80"/>
        <v>100</v>
      </c>
    </row>
    <row r="406" spans="1:11" s="87" customFormat="1" ht="12.75" x14ac:dyDescent="0.25">
      <c r="A406" s="101"/>
      <c r="B406" s="43" t="s">
        <v>400</v>
      </c>
      <c r="C406" s="32">
        <v>0</v>
      </c>
      <c r="D406" s="58">
        <f>[4]CONVENIOS!$E$61+[5]CONVENIOS!$I$62</f>
        <v>2509156.5</v>
      </c>
      <c r="E406" s="32">
        <v>0</v>
      </c>
      <c r="F406" s="97">
        <f t="shared" si="87"/>
        <v>2509156.5</v>
      </c>
      <c r="G406" s="98">
        <f>'[2]analit dev'!F365</f>
        <v>2509156.5</v>
      </c>
      <c r="H406" s="32">
        <v>0</v>
      </c>
      <c r="I406" s="45">
        <f t="shared" si="80"/>
        <v>100</v>
      </c>
    </row>
    <row r="407" spans="1:11" s="87" customFormat="1" ht="12.75" x14ac:dyDescent="0.25">
      <c r="A407" s="101"/>
      <c r="B407" s="43" t="s">
        <v>401</v>
      </c>
      <c r="C407" s="32">
        <v>0</v>
      </c>
      <c r="D407" s="58">
        <f>[4]CONVENIOS!$E$65+[5]CONVENIOS!$I$66</f>
        <v>3567233.77</v>
      </c>
      <c r="E407" s="32">
        <v>0</v>
      </c>
      <c r="F407" s="97">
        <f t="shared" si="87"/>
        <v>3567233.77</v>
      </c>
      <c r="G407" s="98">
        <f>'[2]analit dev'!F366</f>
        <v>3567233.77</v>
      </c>
      <c r="H407" s="32">
        <v>0</v>
      </c>
      <c r="I407" s="45">
        <f t="shared" si="80"/>
        <v>100</v>
      </c>
    </row>
    <row r="408" spans="1:11" s="87" customFormat="1" ht="12.75" x14ac:dyDescent="0.25">
      <c r="A408" s="101"/>
      <c r="B408" s="43" t="s">
        <v>402</v>
      </c>
      <c r="C408" s="32">
        <v>0</v>
      </c>
      <c r="D408" s="58">
        <f>[4]CONVENIOS!$E$63</f>
        <v>1429832.4100000001</v>
      </c>
      <c r="E408" s="32">
        <v>0</v>
      </c>
      <c r="F408" s="97">
        <f t="shared" si="87"/>
        <v>1429832.4100000001</v>
      </c>
      <c r="G408" s="98">
        <f>'[2]analit dev'!F367</f>
        <v>1429832.41</v>
      </c>
      <c r="H408" s="32">
        <v>0</v>
      </c>
      <c r="I408" s="45">
        <f t="shared" si="80"/>
        <v>99.999999999999986</v>
      </c>
    </row>
    <row r="409" spans="1:11" s="87" customFormat="1" ht="12.75" x14ac:dyDescent="0.25">
      <c r="A409" s="101"/>
      <c r="B409" s="43" t="s">
        <v>403</v>
      </c>
      <c r="C409" s="32">
        <v>0</v>
      </c>
      <c r="D409" s="58">
        <f>[3]CONVENIOS!$D$9</f>
        <v>89845472.849999994</v>
      </c>
      <c r="E409" s="32">
        <v>0</v>
      </c>
      <c r="F409" s="97">
        <f t="shared" si="87"/>
        <v>89845472.849999994</v>
      </c>
      <c r="G409" s="98">
        <f>'[2]analit dev'!F368</f>
        <v>89845472.849999994</v>
      </c>
      <c r="H409" s="57">
        <f t="shared" si="74"/>
        <v>0</v>
      </c>
      <c r="I409" s="45">
        <f t="shared" si="80"/>
        <v>100</v>
      </c>
    </row>
    <row r="410" spans="1:11" s="87" customFormat="1" ht="12.75" x14ac:dyDescent="0.25">
      <c r="A410" s="101"/>
      <c r="B410" s="43" t="s">
        <v>404</v>
      </c>
      <c r="C410" s="32">
        <v>0</v>
      </c>
      <c r="D410" s="58">
        <f>[3]CONVENIOS!$D$11</f>
        <v>89781520.129999995</v>
      </c>
      <c r="E410" s="32">
        <v>0</v>
      </c>
      <c r="F410" s="97">
        <f t="shared" si="87"/>
        <v>89781520.129999995</v>
      </c>
      <c r="G410" s="98">
        <f>'[2]analit dev'!F369</f>
        <v>89781520.129999995</v>
      </c>
      <c r="H410" s="57">
        <f t="shared" si="74"/>
        <v>0</v>
      </c>
      <c r="I410" s="45">
        <f t="shared" si="80"/>
        <v>100</v>
      </c>
    </row>
    <row r="411" spans="1:11" s="87" customFormat="1" ht="12.75" x14ac:dyDescent="0.25">
      <c r="A411" s="101"/>
      <c r="B411" s="43" t="s">
        <v>405</v>
      </c>
      <c r="C411" s="32">
        <v>0</v>
      </c>
      <c r="D411" s="58">
        <f>[3]CONVENIOS!$D$13</f>
        <v>140785525.38</v>
      </c>
      <c r="E411" s="32">
        <v>0</v>
      </c>
      <c r="F411" s="97">
        <f t="shared" si="87"/>
        <v>140785525.38</v>
      </c>
      <c r="G411" s="98">
        <f>'[2]analit dev'!F370</f>
        <v>140785525.38</v>
      </c>
      <c r="H411" s="57">
        <f t="shared" si="74"/>
        <v>0</v>
      </c>
      <c r="I411" s="45">
        <f t="shared" si="80"/>
        <v>100</v>
      </c>
    </row>
    <row r="412" spans="1:11" s="87" customFormat="1" ht="12.75" x14ac:dyDescent="0.25">
      <c r="A412" s="101"/>
      <c r="B412" s="43" t="s">
        <v>406</v>
      </c>
      <c r="C412" s="32">
        <v>0</v>
      </c>
      <c r="D412" s="58">
        <f>[4]CONVENIOS!$E$73</f>
        <v>59816966.43</v>
      </c>
      <c r="E412" s="32">
        <v>0</v>
      </c>
      <c r="F412" s="97">
        <f t="shared" si="87"/>
        <v>59816966.43</v>
      </c>
      <c r="G412" s="98">
        <f>'[2]analit dev'!F371</f>
        <v>59816966.43</v>
      </c>
      <c r="H412" s="57">
        <f t="shared" si="74"/>
        <v>0</v>
      </c>
      <c r="I412" s="45">
        <f t="shared" si="80"/>
        <v>100</v>
      </c>
    </row>
    <row r="413" spans="1:11" s="87" customFormat="1" ht="12.75" x14ac:dyDescent="0.25">
      <c r="A413" s="101"/>
      <c r="B413" s="43" t="s">
        <v>407</v>
      </c>
      <c r="C413" s="32">
        <v>0</v>
      </c>
      <c r="D413" s="58">
        <f>[4]CONVENIOS!$E$75</f>
        <v>89933057.049999997</v>
      </c>
      <c r="E413" s="32">
        <v>0</v>
      </c>
      <c r="F413" s="97">
        <f t="shared" si="87"/>
        <v>89933057.049999997</v>
      </c>
      <c r="G413" s="98">
        <f>'[2]analit dev'!F372</f>
        <v>89933057.049999997</v>
      </c>
      <c r="H413" s="57">
        <f t="shared" si="74"/>
        <v>0</v>
      </c>
      <c r="I413" s="45">
        <f t="shared" si="80"/>
        <v>100</v>
      </c>
    </row>
    <row r="414" spans="1:11" s="87" customFormat="1" ht="12.75" x14ac:dyDescent="0.25">
      <c r="A414" s="101"/>
      <c r="B414" s="43" t="s">
        <v>408</v>
      </c>
      <c r="C414" s="32">
        <v>0</v>
      </c>
      <c r="D414" s="58">
        <f>[4]CONVENIOS!$E$77</f>
        <v>134772731.03999999</v>
      </c>
      <c r="E414" s="32">
        <v>0</v>
      </c>
      <c r="F414" s="97">
        <f t="shared" si="87"/>
        <v>134772731.03999999</v>
      </c>
      <c r="G414" s="98">
        <f>'[2]analit dev'!F373</f>
        <v>134772731.03999999</v>
      </c>
      <c r="H414" s="57">
        <f t="shared" si="74"/>
        <v>0</v>
      </c>
      <c r="I414" s="45">
        <f t="shared" si="80"/>
        <v>100</v>
      </c>
    </row>
    <row r="415" spans="1:11" s="87" customFormat="1" ht="12.75" x14ac:dyDescent="0.25">
      <c r="A415" s="101"/>
      <c r="B415" s="43" t="s">
        <v>409</v>
      </c>
      <c r="C415" s="32">
        <v>0</v>
      </c>
      <c r="D415" s="58">
        <f>[4]CONVENIOS!$E$79</f>
        <v>91253845.549999997</v>
      </c>
      <c r="E415" s="32">
        <v>0</v>
      </c>
      <c r="F415" s="97">
        <f t="shared" si="87"/>
        <v>91253845.549999997</v>
      </c>
      <c r="G415" s="98">
        <f>'[2]analit dev'!F374</f>
        <v>91253845.549999997</v>
      </c>
      <c r="H415" s="57">
        <f t="shared" si="74"/>
        <v>0</v>
      </c>
      <c r="I415" s="45">
        <f t="shared" si="80"/>
        <v>100</v>
      </c>
    </row>
    <row r="416" spans="1:11" s="87" customFormat="1" ht="12.75" x14ac:dyDescent="0.25">
      <c r="A416" s="101"/>
      <c r="B416" s="43" t="s">
        <v>410</v>
      </c>
      <c r="C416" s="32">
        <v>0</v>
      </c>
      <c r="D416" s="58">
        <f>[4]CONVENIOS!$E$81</f>
        <v>87498938.75</v>
      </c>
      <c r="E416" s="32">
        <v>0</v>
      </c>
      <c r="F416" s="97">
        <f t="shared" si="87"/>
        <v>87498938.75</v>
      </c>
      <c r="G416" s="98">
        <f>'[2]analit dev'!F375</f>
        <v>87498938.75</v>
      </c>
      <c r="H416" s="57">
        <f t="shared" si="74"/>
        <v>0</v>
      </c>
      <c r="I416" s="45">
        <f t="shared" si="80"/>
        <v>100</v>
      </c>
    </row>
    <row r="417" spans="1:10" s="87" customFormat="1" ht="12.75" x14ac:dyDescent="0.25">
      <c r="A417" s="101"/>
      <c r="B417" s="43" t="s">
        <v>411</v>
      </c>
      <c r="C417" s="32">
        <v>0</v>
      </c>
      <c r="D417" s="58">
        <f>[4]CONVENIOS!$E$83</f>
        <v>145823220.80000001</v>
      </c>
      <c r="E417" s="32">
        <v>0</v>
      </c>
      <c r="F417" s="97">
        <f t="shared" si="87"/>
        <v>145823220.80000001</v>
      </c>
      <c r="G417" s="98">
        <f>'[2]analit dev'!F376</f>
        <v>145823220.80000001</v>
      </c>
      <c r="H417" s="57">
        <f t="shared" si="74"/>
        <v>0</v>
      </c>
      <c r="I417" s="45">
        <f t="shared" si="80"/>
        <v>100</v>
      </c>
    </row>
    <row r="418" spans="1:10" s="87" customFormat="1" ht="12.75" x14ac:dyDescent="0.25">
      <c r="A418" s="101"/>
      <c r="B418" s="43" t="s">
        <v>412</v>
      </c>
      <c r="C418" s="32">
        <v>0</v>
      </c>
      <c r="D418" s="58">
        <f>[5]CONVENIOS!$I$86</f>
        <v>97828492.230000004</v>
      </c>
      <c r="E418" s="32">
        <v>0</v>
      </c>
      <c r="F418" s="97">
        <f t="shared" si="87"/>
        <v>97828492.230000004</v>
      </c>
      <c r="G418" s="98">
        <f>'[2]analit dev'!F377</f>
        <v>97828492.230000004</v>
      </c>
      <c r="H418" s="32">
        <v>0</v>
      </c>
      <c r="I418" s="45">
        <f t="shared" si="80"/>
        <v>100</v>
      </c>
    </row>
    <row r="419" spans="1:10" s="87" customFormat="1" ht="12.75" x14ac:dyDescent="0.25">
      <c r="A419" s="101"/>
      <c r="B419" s="43" t="s">
        <v>413</v>
      </c>
      <c r="C419" s="32">
        <v>0</v>
      </c>
      <c r="D419" s="58">
        <f>[5]CONVENIOS!$I$88</f>
        <v>100631668.7</v>
      </c>
      <c r="E419" s="32">
        <v>0</v>
      </c>
      <c r="F419" s="97">
        <f t="shared" si="87"/>
        <v>100631668.7</v>
      </c>
      <c r="G419" s="98">
        <f>'[2]analit dev'!F378</f>
        <v>100631668.7</v>
      </c>
      <c r="H419" s="32">
        <v>0</v>
      </c>
      <c r="I419" s="45">
        <f t="shared" si="80"/>
        <v>100</v>
      </c>
    </row>
    <row r="420" spans="1:10" s="87" customFormat="1" ht="12.75" x14ac:dyDescent="0.25">
      <c r="A420" s="101"/>
      <c r="B420" s="43" t="s">
        <v>414</v>
      </c>
      <c r="C420" s="32">
        <v>0</v>
      </c>
      <c r="D420" s="58">
        <f>[5]CONVENIOS!$I$90</f>
        <v>92760356</v>
      </c>
      <c r="E420" s="32">
        <v>0</v>
      </c>
      <c r="F420" s="97">
        <f t="shared" si="87"/>
        <v>92760356</v>
      </c>
      <c r="G420" s="98">
        <f>'[2]analit dev'!F379</f>
        <v>92760356</v>
      </c>
      <c r="H420" s="32">
        <v>0</v>
      </c>
      <c r="I420" s="45">
        <f t="shared" si="80"/>
        <v>100</v>
      </c>
    </row>
    <row r="421" spans="1:10" s="87" customFormat="1" ht="12.75" x14ac:dyDescent="0.25">
      <c r="A421" s="101"/>
      <c r="B421" s="43" t="s">
        <v>415</v>
      </c>
      <c r="C421" s="32">
        <v>0</v>
      </c>
      <c r="D421" s="58">
        <f>[5]CONVENIOS!$I$92</f>
        <v>202845428.59</v>
      </c>
      <c r="E421" s="32">
        <v>0</v>
      </c>
      <c r="F421" s="97">
        <f t="shared" si="87"/>
        <v>202845428.59</v>
      </c>
      <c r="G421" s="98">
        <f>'[2]analit dev'!F380</f>
        <v>202845428.59</v>
      </c>
      <c r="H421" s="32">
        <v>0</v>
      </c>
      <c r="I421" s="45">
        <f t="shared" si="80"/>
        <v>100</v>
      </c>
    </row>
    <row r="422" spans="1:10" s="87" customFormat="1" ht="12.75" x14ac:dyDescent="0.25">
      <c r="A422" s="101"/>
      <c r="B422" s="43" t="s">
        <v>416</v>
      </c>
      <c r="C422" s="32">
        <v>0</v>
      </c>
      <c r="D422" s="58">
        <f>[5]CONVENIOS!$I$94</f>
        <v>128733916.19</v>
      </c>
      <c r="E422" s="32">
        <v>0</v>
      </c>
      <c r="F422" s="97">
        <f t="shared" si="87"/>
        <v>128733916.19</v>
      </c>
      <c r="G422" s="98">
        <f>'[2]analit dev'!F381</f>
        <v>128733916.19</v>
      </c>
      <c r="H422" s="32">
        <v>0</v>
      </c>
      <c r="I422" s="45">
        <f t="shared" si="80"/>
        <v>100</v>
      </c>
    </row>
    <row r="423" spans="1:10" s="87" customFormat="1" ht="12.75" x14ac:dyDescent="0.25">
      <c r="A423" s="101"/>
      <c r="B423" s="43" t="s">
        <v>417</v>
      </c>
      <c r="C423" s="32">
        <v>0</v>
      </c>
      <c r="D423" s="58">
        <f>[5]CONVENIOS!$I$96</f>
        <v>107496063.59999999</v>
      </c>
      <c r="E423" s="32">
        <v>0</v>
      </c>
      <c r="F423" s="97">
        <f t="shared" si="87"/>
        <v>107496063.59999999</v>
      </c>
      <c r="G423" s="98">
        <f>'[2]analit dev'!F382</f>
        <v>107496063.59999999</v>
      </c>
      <c r="H423" s="32">
        <v>0</v>
      </c>
      <c r="I423" s="45">
        <f t="shared" si="80"/>
        <v>100</v>
      </c>
    </row>
    <row r="424" spans="1:10" s="87" customFormat="1" ht="12.75" x14ac:dyDescent="0.25">
      <c r="A424" s="101"/>
      <c r="B424" s="43" t="s">
        <v>418</v>
      </c>
      <c r="C424" s="32">
        <v>0</v>
      </c>
      <c r="D424" s="58">
        <f>[5]CONVENIOS!$I$134</f>
        <v>10000000</v>
      </c>
      <c r="E424" s="32">
        <v>0</v>
      </c>
      <c r="F424" s="97">
        <f t="shared" si="87"/>
        <v>10000000</v>
      </c>
      <c r="G424" s="98">
        <f>'[2]analit dev'!F383</f>
        <v>10000000</v>
      </c>
      <c r="H424" s="32">
        <v>0</v>
      </c>
      <c r="I424" s="45">
        <f t="shared" si="80"/>
        <v>100</v>
      </c>
    </row>
    <row r="425" spans="1:10" s="87" customFormat="1" ht="25.5" x14ac:dyDescent="0.25">
      <c r="A425" s="101"/>
      <c r="B425" s="48" t="s">
        <v>419</v>
      </c>
      <c r="C425" s="63">
        <f t="shared" ref="C425:H425" si="92">SUM(C426:C435)</f>
        <v>2825164390</v>
      </c>
      <c r="D425" s="40">
        <f t="shared" si="92"/>
        <v>-280652925.31000042</v>
      </c>
      <c r="E425" s="63">
        <f t="shared" si="92"/>
        <v>0</v>
      </c>
      <c r="F425" s="63">
        <f t="shared" si="92"/>
        <v>2544511464.6899996</v>
      </c>
      <c r="G425" s="73">
        <f t="shared" si="92"/>
        <v>2556118645.5199995</v>
      </c>
      <c r="H425" s="40">
        <f t="shared" si="92"/>
        <v>-11607180.829999998</v>
      </c>
      <c r="I425" s="52">
        <f t="shared" si="80"/>
        <v>100.45616539721168</v>
      </c>
      <c r="J425" s="102"/>
    </row>
    <row r="426" spans="1:10" s="87" customFormat="1" ht="12.75" x14ac:dyDescent="0.25">
      <c r="A426" s="101"/>
      <c r="B426" s="38" t="s">
        <v>420</v>
      </c>
      <c r="C426" s="103">
        <f>[6]Redondeadas!$J$399</f>
        <v>36197857</v>
      </c>
      <c r="D426" s="32">
        <v>0</v>
      </c>
      <c r="E426" s="32">
        <v>0</v>
      </c>
      <c r="F426" s="103">
        <f t="shared" ref="F426:F498" si="93">C426+D426+E426</f>
        <v>36197857</v>
      </c>
      <c r="G426" s="104">
        <f>'[2]analit dev'!F385</f>
        <v>47805037.829999998</v>
      </c>
      <c r="H426" s="36">
        <f t="shared" si="74"/>
        <v>-11607180.829999998</v>
      </c>
      <c r="I426" s="54">
        <f t="shared" si="80"/>
        <v>132.06593370983259</v>
      </c>
    </row>
    <row r="427" spans="1:10" s="87" customFormat="1" ht="12.75" x14ac:dyDescent="0.25">
      <c r="A427" s="101"/>
      <c r="B427" s="38" t="s">
        <v>421</v>
      </c>
      <c r="C427" s="32">
        <v>0</v>
      </c>
      <c r="D427" s="103">
        <f>[4]CONVENIOS!$E$87</f>
        <v>10440857.01</v>
      </c>
      <c r="E427" s="32">
        <v>0</v>
      </c>
      <c r="F427" s="103">
        <f t="shared" si="93"/>
        <v>10440857.01</v>
      </c>
      <c r="G427" s="104">
        <f>'[2]analit dev'!F386</f>
        <v>10440857.01</v>
      </c>
      <c r="H427" s="32">
        <v>0</v>
      </c>
      <c r="I427" s="54">
        <f t="shared" si="80"/>
        <v>100</v>
      </c>
    </row>
    <row r="428" spans="1:10" s="87" customFormat="1" ht="12.75" x14ac:dyDescent="0.25">
      <c r="A428" s="101"/>
      <c r="B428" s="38" t="s">
        <v>422</v>
      </c>
      <c r="C428" s="32">
        <v>0</v>
      </c>
      <c r="D428" s="103">
        <f>[4]CONVENIOS!$E$93+[5]CONVENIOS!$I$106</f>
        <v>2700888</v>
      </c>
      <c r="E428" s="32">
        <v>0</v>
      </c>
      <c r="F428" s="103">
        <f t="shared" si="93"/>
        <v>2700888</v>
      </c>
      <c r="G428" s="104">
        <f>'[2]analit dev'!F387</f>
        <v>2700888</v>
      </c>
      <c r="H428" s="32">
        <v>0</v>
      </c>
      <c r="I428" s="54">
        <f t="shared" si="80"/>
        <v>100</v>
      </c>
    </row>
    <row r="429" spans="1:10" s="87" customFormat="1" ht="12.75" x14ac:dyDescent="0.25">
      <c r="A429" s="101"/>
      <c r="B429" s="38" t="s">
        <v>423</v>
      </c>
      <c r="C429" s="32">
        <v>0</v>
      </c>
      <c r="D429" s="103">
        <f>[3]CONVENIOS!$D$17+[4]CONVENIOS!$E$24+[5]CONVENIOS!$I$23</f>
        <v>65823445.649999999</v>
      </c>
      <c r="E429" s="32">
        <v>0</v>
      </c>
      <c r="F429" s="103">
        <f t="shared" si="93"/>
        <v>65823445.649999999</v>
      </c>
      <c r="G429" s="104">
        <f>'[2]analit dev'!F388</f>
        <v>65823445.649999999</v>
      </c>
      <c r="H429" s="32">
        <v>0</v>
      </c>
      <c r="I429" s="54">
        <f t="shared" si="80"/>
        <v>100</v>
      </c>
    </row>
    <row r="430" spans="1:10" s="87" customFormat="1" ht="12.75" x14ac:dyDescent="0.25">
      <c r="A430" s="101"/>
      <c r="B430" s="38" t="s">
        <v>424</v>
      </c>
      <c r="C430" s="32">
        <v>0</v>
      </c>
      <c r="D430" s="103">
        <f>[3]CONVENIOS!$D$21+[4]CONVENIOS!$E$28+[5]CONVENIOS!$I$27</f>
        <v>2173133789.2399998</v>
      </c>
      <c r="E430" s="32">
        <v>0</v>
      </c>
      <c r="F430" s="103">
        <f t="shared" si="93"/>
        <v>2173133789.2399998</v>
      </c>
      <c r="G430" s="104">
        <f>'[2]analit dev'!F389</f>
        <v>2173133789.2399998</v>
      </c>
      <c r="H430" s="32">
        <v>0</v>
      </c>
      <c r="I430" s="54">
        <f t="shared" si="80"/>
        <v>100</v>
      </c>
    </row>
    <row r="431" spans="1:10" s="87" customFormat="1" ht="12.75" x14ac:dyDescent="0.25">
      <c r="A431" s="101"/>
      <c r="B431" s="38" t="s">
        <v>425</v>
      </c>
      <c r="C431" s="32">
        <v>0</v>
      </c>
      <c r="D431" s="103">
        <f>[4]CONVENIOS!$E$103</f>
        <v>7577656.46</v>
      </c>
      <c r="E431" s="32">
        <v>0</v>
      </c>
      <c r="F431" s="103">
        <f t="shared" si="93"/>
        <v>7577656.46</v>
      </c>
      <c r="G431" s="104">
        <f>'[2]analit dev'!F390</f>
        <v>7577656.46</v>
      </c>
      <c r="H431" s="32">
        <v>0</v>
      </c>
      <c r="I431" s="54">
        <f t="shared" si="80"/>
        <v>100</v>
      </c>
    </row>
    <row r="432" spans="1:10" s="87" customFormat="1" ht="12.75" x14ac:dyDescent="0.25">
      <c r="A432" s="101"/>
      <c r="B432" s="38" t="s">
        <v>426</v>
      </c>
      <c r="C432" s="32">
        <v>0</v>
      </c>
      <c r="D432" s="103">
        <f>[3]CONVENIOS!$D$15+[4]CONVENIOS!$E$22+[5]CONVENIOS!$I$21</f>
        <v>108856926.33000001</v>
      </c>
      <c r="E432" s="32">
        <v>0</v>
      </c>
      <c r="F432" s="103">
        <f t="shared" si="93"/>
        <v>108856926.33000001</v>
      </c>
      <c r="G432" s="104">
        <f>'[2]analit dev'!F391</f>
        <v>108856926.33</v>
      </c>
      <c r="H432" s="32">
        <v>0</v>
      </c>
      <c r="I432" s="54">
        <f t="shared" si="80"/>
        <v>99.999999999999986</v>
      </c>
    </row>
    <row r="433" spans="1:9" s="87" customFormat="1" ht="12.75" x14ac:dyDescent="0.25">
      <c r="A433" s="101"/>
      <c r="B433" s="38" t="s">
        <v>427</v>
      </c>
      <c r="C433" s="32">
        <v>0</v>
      </c>
      <c r="D433" s="103">
        <f>[4]CONVENIOS!$E$105</f>
        <v>2400000</v>
      </c>
      <c r="E433" s="32">
        <v>0</v>
      </c>
      <c r="F433" s="103">
        <f t="shared" si="93"/>
        <v>2400000</v>
      </c>
      <c r="G433" s="104">
        <f>'[2]analit dev'!F392</f>
        <v>2400000</v>
      </c>
      <c r="H433" s="32">
        <v>0</v>
      </c>
      <c r="I433" s="54">
        <f t="shared" si="80"/>
        <v>100</v>
      </c>
    </row>
    <row r="434" spans="1:9" s="87" customFormat="1" ht="12.75" x14ac:dyDescent="0.25">
      <c r="A434" s="101"/>
      <c r="B434" s="38" t="s">
        <v>428</v>
      </c>
      <c r="C434" s="32">
        <v>0</v>
      </c>
      <c r="D434" s="103">
        <f>[4]CONVENIOS!$E$89+[5]CONVENIOS!$I$102</f>
        <v>137380045</v>
      </c>
      <c r="E434" s="32">
        <v>0</v>
      </c>
      <c r="F434" s="103">
        <f t="shared" si="93"/>
        <v>137380045</v>
      </c>
      <c r="G434" s="104">
        <f>'[2]analit dev'!F393</f>
        <v>137380045</v>
      </c>
      <c r="H434" s="32">
        <v>0</v>
      </c>
      <c r="I434" s="54">
        <f t="shared" si="80"/>
        <v>100</v>
      </c>
    </row>
    <row r="435" spans="1:9" s="87" customFormat="1" ht="25.5" x14ac:dyDescent="0.25">
      <c r="A435" s="101"/>
      <c r="B435" s="76" t="s">
        <v>429</v>
      </c>
      <c r="C435" s="103">
        <f>[6]Redondeadas!$J$407</f>
        <v>2788966533</v>
      </c>
      <c r="D435" s="36">
        <f>[3]CONVENIOS!$D$37</f>
        <v>-2788966533</v>
      </c>
      <c r="E435" s="32">
        <v>0</v>
      </c>
      <c r="F435" s="59">
        <f t="shared" si="93"/>
        <v>0</v>
      </c>
      <c r="G435" s="32">
        <v>0</v>
      </c>
      <c r="H435" s="57">
        <f t="shared" ref="H435" si="94">F435-G435</f>
        <v>0</v>
      </c>
      <c r="I435" s="54">
        <f t="shared" si="80"/>
        <v>0</v>
      </c>
    </row>
    <row r="436" spans="1:9" s="87" customFormat="1" ht="25.5" x14ac:dyDescent="0.25">
      <c r="A436" s="101"/>
      <c r="B436" s="48" t="s">
        <v>430</v>
      </c>
      <c r="C436" s="64">
        <f t="shared" ref="C436:F436" si="95">SUM(C437:C443)</f>
        <v>600000</v>
      </c>
      <c r="D436" s="64">
        <f t="shared" si="95"/>
        <v>66107533.840000004</v>
      </c>
      <c r="E436" s="64">
        <f t="shared" si="95"/>
        <v>0</v>
      </c>
      <c r="F436" s="64">
        <f t="shared" si="95"/>
        <v>66707533.840000004</v>
      </c>
      <c r="G436" s="105">
        <f>SUM(G437:G443)</f>
        <v>75581060.270000011</v>
      </c>
      <c r="H436" s="40">
        <f>SUM(H437:H443)</f>
        <v>-8873526.4300000034</v>
      </c>
      <c r="I436" s="52">
        <f>IF(G436=0,0,IF(F436=0,100,G436/F436*100))</f>
        <v>113.30213533494347</v>
      </c>
    </row>
    <row r="437" spans="1:9" s="87" customFormat="1" ht="12.75" x14ac:dyDescent="0.25">
      <c r="A437" s="101"/>
      <c r="B437" s="38" t="s">
        <v>431</v>
      </c>
      <c r="C437" s="103">
        <f>[6]Redondeadas!$J$418</f>
        <v>600000</v>
      </c>
      <c r="D437" s="103">
        <v>0</v>
      </c>
      <c r="E437" s="32">
        <v>0</v>
      </c>
      <c r="F437" s="103">
        <f t="shared" si="93"/>
        <v>600000</v>
      </c>
      <c r="G437" s="32">
        <v>0</v>
      </c>
      <c r="H437" s="36">
        <f t="shared" ref="H437:H498" si="96">F437-G437</f>
        <v>600000</v>
      </c>
      <c r="I437" s="54">
        <f t="shared" ref="I437:I466" si="97">IF(G437=0,0,IF(F437=0,100,G437/F437*100))</f>
        <v>0</v>
      </c>
    </row>
    <row r="438" spans="1:9" s="87" customFormat="1" ht="12.75" x14ac:dyDescent="0.25">
      <c r="A438" s="101"/>
      <c r="B438" s="38" t="s">
        <v>432</v>
      </c>
      <c r="C438" s="32">
        <v>0</v>
      </c>
      <c r="D438" s="103">
        <f>[3]CONVENIOS!$D$33+[4]CONVENIOS!$E$41+[5]CONVENIOS!$I$42</f>
        <v>31448535.469999999</v>
      </c>
      <c r="E438" s="32">
        <v>0</v>
      </c>
      <c r="F438" s="103">
        <f t="shared" si="93"/>
        <v>31448535.469999999</v>
      </c>
      <c r="G438" s="104">
        <f>'[2]analit dev'!F395</f>
        <v>38623792.880000003</v>
      </c>
      <c r="H438" s="36">
        <f t="shared" si="96"/>
        <v>-7175257.4100000039</v>
      </c>
      <c r="I438" s="54">
        <f t="shared" si="97"/>
        <v>122.81587139994092</v>
      </c>
    </row>
    <row r="439" spans="1:9" s="87" customFormat="1" ht="12.75" x14ac:dyDescent="0.25">
      <c r="A439" s="101"/>
      <c r="B439" s="38" t="s">
        <v>433</v>
      </c>
      <c r="C439" s="32">
        <v>0</v>
      </c>
      <c r="D439" s="103">
        <f>[4]CONVENIOS!$E$45+[5]CONVENIOS!$I$46</f>
        <v>16346176.09</v>
      </c>
      <c r="E439" s="32">
        <v>0</v>
      </c>
      <c r="F439" s="103">
        <f t="shared" si="93"/>
        <v>16346176.09</v>
      </c>
      <c r="G439" s="104">
        <f>'[2]analit dev'!F396</f>
        <v>21882808.289999999</v>
      </c>
      <c r="H439" s="36">
        <f t="shared" si="96"/>
        <v>-5536632.1999999993</v>
      </c>
      <c r="I439" s="54">
        <f t="shared" si="97"/>
        <v>133.87111560230355</v>
      </c>
    </row>
    <row r="440" spans="1:9" s="87" customFormat="1" ht="12.75" x14ac:dyDescent="0.25">
      <c r="A440" s="101"/>
      <c r="B440" s="38" t="s">
        <v>434</v>
      </c>
      <c r="C440" s="32">
        <v>0</v>
      </c>
      <c r="D440" s="103">
        <f>[4]CONVENIOS!$E$47+[5]CONVENIOS!$I$48</f>
        <v>4749761.9000000004</v>
      </c>
      <c r="E440" s="32">
        <v>0</v>
      </c>
      <c r="F440" s="103">
        <f t="shared" si="93"/>
        <v>4749761.9000000004</v>
      </c>
      <c r="G440" s="104">
        <f>'[2]analit dev'!F397</f>
        <v>5263128.0999999996</v>
      </c>
      <c r="H440" s="36">
        <f t="shared" si="96"/>
        <v>-513366.19999999925</v>
      </c>
      <c r="I440" s="54">
        <f t="shared" si="97"/>
        <v>110.80825125149956</v>
      </c>
    </row>
    <row r="441" spans="1:9" s="87" customFormat="1" ht="12.75" x14ac:dyDescent="0.25">
      <c r="A441" s="101"/>
      <c r="B441" s="38" t="s">
        <v>435</v>
      </c>
      <c r="C441" s="32">
        <v>0</v>
      </c>
      <c r="D441" s="103">
        <f>[3]CONVENIOS!$D$35+[4]CONVENIOS!$E$43+[5]CONVENIOS!$I$44</f>
        <v>8768596</v>
      </c>
      <c r="E441" s="32">
        <v>0</v>
      </c>
      <c r="F441" s="103">
        <f t="shared" si="93"/>
        <v>8768596</v>
      </c>
      <c r="G441" s="104">
        <f>'[2]analit dev'!F398</f>
        <v>8768596</v>
      </c>
      <c r="H441" s="57">
        <f t="shared" si="96"/>
        <v>0</v>
      </c>
      <c r="I441" s="54">
        <f t="shared" si="97"/>
        <v>100</v>
      </c>
    </row>
    <row r="442" spans="1:9" s="87" customFormat="1" ht="12.75" x14ac:dyDescent="0.25">
      <c r="A442" s="101"/>
      <c r="B442" s="38" t="s">
        <v>436</v>
      </c>
      <c r="C442" s="32">
        <v>0</v>
      </c>
      <c r="D442" s="103">
        <f>[4]CONVENIOS!$E$49</f>
        <v>519735</v>
      </c>
      <c r="E442" s="32">
        <v>0</v>
      </c>
      <c r="F442" s="103">
        <f t="shared" si="93"/>
        <v>519735</v>
      </c>
      <c r="G442" s="104">
        <f>'[2]analit dev'!F399</f>
        <v>519735</v>
      </c>
      <c r="H442" s="57">
        <f t="shared" si="96"/>
        <v>0</v>
      </c>
      <c r="I442" s="54">
        <f t="shared" si="97"/>
        <v>100</v>
      </c>
    </row>
    <row r="443" spans="1:9" s="87" customFormat="1" ht="12.75" x14ac:dyDescent="0.25">
      <c r="A443" s="101"/>
      <c r="B443" s="38" t="s">
        <v>437</v>
      </c>
      <c r="C443" s="32">
        <v>0</v>
      </c>
      <c r="D443" s="103">
        <f>[4]CONVENIOS!$E$51+[5]CONVENIOS!$I$52</f>
        <v>4274729.38</v>
      </c>
      <c r="E443" s="32">
        <v>0</v>
      </c>
      <c r="F443" s="103">
        <f t="shared" si="93"/>
        <v>4274729.38</v>
      </c>
      <c r="G443" s="104">
        <f>'[2]analit dev'!F400</f>
        <v>523000</v>
      </c>
      <c r="H443" s="57">
        <f t="shared" si="96"/>
        <v>3751729.38</v>
      </c>
      <c r="I443" s="54">
        <f t="shared" si="97"/>
        <v>12.234692620471801</v>
      </c>
    </row>
    <row r="444" spans="1:9" s="87" customFormat="1" ht="25.5" x14ac:dyDescent="0.25">
      <c r="A444" s="101"/>
      <c r="B444" s="48" t="s">
        <v>438</v>
      </c>
      <c r="C444" s="49">
        <f>SUM(C445:C446)</f>
        <v>0</v>
      </c>
      <c r="D444" s="49">
        <f t="shared" ref="D444:H444" si="98">SUM(D445:D446)</f>
        <v>380000000</v>
      </c>
      <c r="E444" s="49">
        <f t="shared" si="98"/>
        <v>39191102.119999997</v>
      </c>
      <c r="F444" s="49">
        <f t="shared" si="98"/>
        <v>419191102.12</v>
      </c>
      <c r="G444" s="106">
        <f t="shared" si="98"/>
        <v>825299292.21000004</v>
      </c>
      <c r="H444" s="40">
        <f t="shared" si="98"/>
        <v>-406108190.09000003</v>
      </c>
      <c r="I444" s="107">
        <f t="shared" ref="I444" si="99">I445</f>
        <v>217.18402426578947</v>
      </c>
    </row>
    <row r="445" spans="1:9" s="87" customFormat="1" ht="12.75" x14ac:dyDescent="0.25">
      <c r="A445" s="101"/>
      <c r="B445" s="53" t="s">
        <v>439</v>
      </c>
      <c r="C445" s="32">
        <v>0</v>
      </c>
      <c r="D445" s="65">
        <f>[4]CONVENIOS!$E$55</f>
        <v>380000000</v>
      </c>
      <c r="E445" s="32">
        <v>0</v>
      </c>
      <c r="F445" s="103">
        <f t="shared" si="93"/>
        <v>380000000</v>
      </c>
      <c r="G445" s="104">
        <f>'[2]analit dev'!F402</f>
        <v>825299292.21000004</v>
      </c>
      <c r="H445" s="36">
        <f t="shared" ref="H445:H446" si="100">F445-G445</f>
        <v>-445299292.21000004</v>
      </c>
      <c r="I445" s="54">
        <f t="shared" ref="I445:I446" si="101">IF(G445=0,0,IF(F445=0,100,G445/F445*100))</f>
        <v>217.18402426578947</v>
      </c>
    </row>
    <row r="446" spans="1:9" s="87" customFormat="1" ht="12.75" x14ac:dyDescent="0.25">
      <c r="A446" s="101"/>
      <c r="B446" s="53" t="s">
        <v>440</v>
      </c>
      <c r="C446" s="32">
        <v>0</v>
      </c>
      <c r="D446" s="32">
        <v>0</v>
      </c>
      <c r="E446" s="103">
        <f>[3]REFRENDOS!$D$4</f>
        <v>39191102.119999997</v>
      </c>
      <c r="F446" s="103">
        <f t="shared" si="93"/>
        <v>39191102.119999997</v>
      </c>
      <c r="G446" s="32">
        <v>0</v>
      </c>
      <c r="H446" s="36">
        <f t="shared" si="100"/>
        <v>39191102.119999997</v>
      </c>
      <c r="I446" s="54">
        <f t="shared" si="101"/>
        <v>0</v>
      </c>
    </row>
    <row r="447" spans="1:9" s="87" customFormat="1" ht="25.5" x14ac:dyDescent="0.25">
      <c r="A447" s="101"/>
      <c r="B447" s="48" t="s">
        <v>441</v>
      </c>
      <c r="C447" s="63">
        <f t="shared" ref="C447:F447" si="102">SUM(C448:C456)</f>
        <v>15500000</v>
      </c>
      <c r="D447" s="63">
        <f t="shared" si="102"/>
        <v>63579281.410000004</v>
      </c>
      <c r="E447" s="63">
        <f t="shared" si="102"/>
        <v>0</v>
      </c>
      <c r="F447" s="63">
        <f t="shared" si="102"/>
        <v>79079281.409999996</v>
      </c>
      <c r="G447" s="73">
        <f>SUM(G448:G456)</f>
        <v>65877633.969999999</v>
      </c>
      <c r="H447" s="40">
        <f>SUM(H448:H456)</f>
        <v>13201647.439999998</v>
      </c>
      <c r="I447" s="52">
        <f>IF(G447=0,0,IF(F447=0,100,G447/F447*100))</f>
        <v>83.305807533133986</v>
      </c>
    </row>
    <row r="448" spans="1:9" s="87" customFormat="1" ht="25.5" x14ac:dyDescent="0.25">
      <c r="A448" s="101"/>
      <c r="B448" s="108" t="s">
        <v>442</v>
      </c>
      <c r="C448" s="103">
        <f>[6]Redondeadas!$J$432</f>
        <v>15500000</v>
      </c>
      <c r="D448" s="65">
        <f>[4]CONVENIOS!$E$57</f>
        <v>10080843.369999999</v>
      </c>
      <c r="E448" s="32">
        <v>0</v>
      </c>
      <c r="F448" s="103">
        <f t="shared" si="93"/>
        <v>25580843.369999997</v>
      </c>
      <c r="G448" s="104">
        <f>'[2]analit dev'!F404</f>
        <v>10080843.369999999</v>
      </c>
      <c r="H448" s="36">
        <f t="shared" ref="H448:H449" si="103">F448-G448</f>
        <v>15499999.999999998</v>
      </c>
      <c r="I448" s="54">
        <f t="shared" ref="I448:I456" si="104">IF(G448=0,0,IF(F448=0,100,G448/F448*100))</f>
        <v>39.407783489352568</v>
      </c>
    </row>
    <row r="449" spans="1:9" s="87" customFormat="1" ht="12.75" x14ac:dyDescent="0.25">
      <c r="A449" s="101"/>
      <c r="B449" s="108" t="s">
        <v>443</v>
      </c>
      <c r="C449" s="32">
        <v>0</v>
      </c>
      <c r="D449" s="65">
        <f>[4]CONVENIOS!$E$109</f>
        <v>5820739.4400000004</v>
      </c>
      <c r="E449" s="32">
        <v>0</v>
      </c>
      <c r="F449" s="103">
        <f t="shared" si="93"/>
        <v>5820739.4400000004</v>
      </c>
      <c r="G449" s="104">
        <f>'[2]analit dev'!F405</f>
        <v>8119092</v>
      </c>
      <c r="H449" s="36">
        <f t="shared" si="103"/>
        <v>-2298352.5599999996</v>
      </c>
      <c r="I449" s="54">
        <f t="shared" si="104"/>
        <v>139.48557711080088</v>
      </c>
    </row>
    <row r="450" spans="1:9" s="87" customFormat="1" ht="12.75" x14ac:dyDescent="0.25">
      <c r="A450" s="101"/>
      <c r="B450" s="108" t="s">
        <v>444</v>
      </c>
      <c r="C450" s="32">
        <v>0</v>
      </c>
      <c r="D450" s="65">
        <f>[5]CONVENIOS!$I$124</f>
        <v>14400000</v>
      </c>
      <c r="E450" s="32">
        <v>0</v>
      </c>
      <c r="F450" s="103">
        <f t="shared" si="93"/>
        <v>14400000</v>
      </c>
      <c r="G450" s="104">
        <f>'[2]analit dev'!F406</f>
        <v>14400000</v>
      </c>
      <c r="H450" s="32">
        <v>0</v>
      </c>
      <c r="I450" s="54">
        <f t="shared" si="104"/>
        <v>100</v>
      </c>
    </row>
    <row r="451" spans="1:9" s="87" customFormat="1" ht="12.75" x14ac:dyDescent="0.25">
      <c r="A451" s="101"/>
      <c r="B451" s="108" t="s">
        <v>445</v>
      </c>
      <c r="C451" s="32">
        <v>0</v>
      </c>
      <c r="D451" s="65">
        <f>[5]CONVENIOS!$I$128</f>
        <v>12772880</v>
      </c>
      <c r="E451" s="32">
        <v>0</v>
      </c>
      <c r="F451" s="103">
        <f t="shared" si="93"/>
        <v>12772880</v>
      </c>
      <c r="G451" s="104">
        <f>'[2]analit dev'!F407</f>
        <v>12772880</v>
      </c>
      <c r="H451" s="32">
        <v>0</v>
      </c>
      <c r="I451" s="54">
        <f t="shared" si="104"/>
        <v>100</v>
      </c>
    </row>
    <row r="452" spans="1:9" s="87" customFormat="1" ht="12.75" x14ac:dyDescent="0.25">
      <c r="A452" s="101"/>
      <c r="B452" s="108" t="s">
        <v>446</v>
      </c>
      <c r="C452" s="32">
        <v>0</v>
      </c>
      <c r="D452" s="65">
        <f>[5]CONVENIOS!$I$116</f>
        <v>11076437</v>
      </c>
      <c r="E452" s="32">
        <v>0</v>
      </c>
      <c r="F452" s="103">
        <f t="shared" si="93"/>
        <v>11076437</v>
      </c>
      <c r="G452" s="104">
        <f>'[2]analit dev'!F408</f>
        <v>11076437</v>
      </c>
      <c r="H452" s="32">
        <v>0</v>
      </c>
      <c r="I452" s="54">
        <f t="shared" si="104"/>
        <v>100</v>
      </c>
    </row>
    <row r="453" spans="1:9" s="87" customFormat="1" ht="12.75" x14ac:dyDescent="0.25">
      <c r="A453" s="101"/>
      <c r="B453" s="108" t="s">
        <v>447</v>
      </c>
      <c r="C453" s="32">
        <v>0</v>
      </c>
      <c r="D453" s="65">
        <f>[5]CONVENIOS!$I$118</f>
        <v>2555000</v>
      </c>
      <c r="E453" s="32">
        <v>0</v>
      </c>
      <c r="F453" s="103">
        <f t="shared" si="93"/>
        <v>2555000</v>
      </c>
      <c r="G453" s="104">
        <f>'[2]analit dev'!F409</f>
        <v>2555000</v>
      </c>
      <c r="H453" s="32">
        <v>0</v>
      </c>
      <c r="I453" s="54">
        <f t="shared" si="104"/>
        <v>100</v>
      </c>
    </row>
    <row r="454" spans="1:9" s="87" customFormat="1" ht="12.75" x14ac:dyDescent="0.25">
      <c r="A454" s="101"/>
      <c r="B454" s="108" t="s">
        <v>448</v>
      </c>
      <c r="C454" s="32">
        <v>0</v>
      </c>
      <c r="D454" s="65">
        <f>[5]CONVENIOS!$I$122</f>
        <v>5000000</v>
      </c>
      <c r="E454" s="32">
        <v>0</v>
      </c>
      <c r="F454" s="103">
        <f t="shared" si="93"/>
        <v>5000000</v>
      </c>
      <c r="G454" s="104">
        <f>'[2]analit dev'!F410</f>
        <v>5000000</v>
      </c>
      <c r="H454" s="32">
        <v>0</v>
      </c>
      <c r="I454" s="54">
        <f t="shared" si="104"/>
        <v>100</v>
      </c>
    </row>
    <row r="455" spans="1:9" s="87" customFormat="1" ht="12.75" x14ac:dyDescent="0.25">
      <c r="A455" s="101"/>
      <c r="B455" s="108" t="s">
        <v>449</v>
      </c>
      <c r="C455" s="32">
        <v>0</v>
      </c>
      <c r="D455" s="65">
        <f>[5]CONVENIOS!$I$120</f>
        <v>400000</v>
      </c>
      <c r="E455" s="32">
        <v>0</v>
      </c>
      <c r="F455" s="103">
        <f t="shared" si="93"/>
        <v>400000</v>
      </c>
      <c r="G455" s="104">
        <f>'[2]analit dev'!F411</f>
        <v>400000</v>
      </c>
      <c r="H455" s="32">
        <v>0</v>
      </c>
      <c r="I455" s="54">
        <f t="shared" si="104"/>
        <v>100</v>
      </c>
    </row>
    <row r="456" spans="1:9" s="87" customFormat="1" ht="12.75" x14ac:dyDescent="0.25">
      <c r="A456" s="101"/>
      <c r="B456" s="108" t="s">
        <v>450</v>
      </c>
      <c r="C456" s="32">
        <v>0</v>
      </c>
      <c r="D456" s="65">
        <f>[4]CONVENIOS!$E$111</f>
        <v>1473381.6</v>
      </c>
      <c r="E456" s="32">
        <v>0</v>
      </c>
      <c r="F456" s="103">
        <f t="shared" si="93"/>
        <v>1473381.6</v>
      </c>
      <c r="G456" s="104">
        <f>'[2]analit dev'!F412</f>
        <v>1473381.6</v>
      </c>
      <c r="H456" s="57">
        <f t="shared" ref="H456" si="105">F456-G456</f>
        <v>0</v>
      </c>
      <c r="I456" s="54">
        <f t="shared" si="104"/>
        <v>100</v>
      </c>
    </row>
    <row r="457" spans="1:9" s="87" customFormat="1" ht="25.5" x14ac:dyDescent="0.25">
      <c r="A457" s="89"/>
      <c r="B457" s="48" t="s">
        <v>451</v>
      </c>
      <c r="C457" s="63">
        <f t="shared" ref="C457:H457" si="106">C458</f>
        <v>146636911</v>
      </c>
      <c r="D457" s="63">
        <f t="shared" si="106"/>
        <v>0</v>
      </c>
      <c r="E457" s="63">
        <f t="shared" si="106"/>
        <v>0</v>
      </c>
      <c r="F457" s="63">
        <f t="shared" si="106"/>
        <v>146636911</v>
      </c>
      <c r="G457" s="73">
        <f t="shared" si="106"/>
        <v>103401500</v>
      </c>
      <c r="H457" s="40">
        <f t="shared" si="106"/>
        <v>43235411</v>
      </c>
      <c r="I457" s="52">
        <f>IF(G457=0,0,IF(F457=0,100,G457/F457*100))</f>
        <v>70.515328845136409</v>
      </c>
    </row>
    <row r="458" spans="1:9" s="87" customFormat="1" ht="25.5" x14ac:dyDescent="0.25">
      <c r="A458" s="89"/>
      <c r="B458" s="108" t="s">
        <v>452</v>
      </c>
      <c r="C458" s="103">
        <f>[6]Redondeadas!$J$443</f>
        <v>146636911</v>
      </c>
      <c r="D458" s="32">
        <v>0</v>
      </c>
      <c r="E458" s="32">
        <v>0</v>
      </c>
      <c r="F458" s="103">
        <f t="shared" si="93"/>
        <v>146636911</v>
      </c>
      <c r="G458" s="104">
        <f>'[2]analit dev'!F414</f>
        <v>103401500</v>
      </c>
      <c r="H458" s="36">
        <f t="shared" ref="H458" si="107">F458-G458</f>
        <v>43235411</v>
      </c>
      <c r="I458" s="54">
        <f t="shared" ref="I458" si="108">IF(G458=0,0,IF(F458=0,100,G458/F458*100))</f>
        <v>70.515328845136409</v>
      </c>
    </row>
    <row r="459" spans="1:9" s="87" customFormat="1" ht="25.5" x14ac:dyDescent="0.25">
      <c r="A459" s="89"/>
      <c r="B459" s="48" t="s">
        <v>453</v>
      </c>
      <c r="C459" s="63">
        <f t="shared" ref="C459:H461" si="109">SUM(C460:C460)</f>
        <v>45000000</v>
      </c>
      <c r="D459" s="63">
        <f t="shared" si="109"/>
        <v>125542953.41</v>
      </c>
      <c r="E459" s="63">
        <f t="shared" si="109"/>
        <v>0</v>
      </c>
      <c r="F459" s="63">
        <f t="shared" si="109"/>
        <v>170542953.41</v>
      </c>
      <c r="G459" s="73">
        <f t="shared" si="109"/>
        <v>125542953.41</v>
      </c>
      <c r="H459" s="40">
        <f t="shared" si="109"/>
        <v>45000000</v>
      </c>
      <c r="I459" s="52">
        <f>IF(G459=0,0,IF(F459=0,100,G459/F459*100))</f>
        <v>73.61368552600581</v>
      </c>
    </row>
    <row r="460" spans="1:9" s="87" customFormat="1" ht="25.5" x14ac:dyDescent="0.25">
      <c r="A460" s="89"/>
      <c r="B460" s="38" t="s">
        <v>454</v>
      </c>
      <c r="C460" s="103">
        <f>[6]Redondeadas!$J$448</f>
        <v>45000000</v>
      </c>
      <c r="D460" s="103">
        <f>[3]CONVENIOS!$D$31+[5]CONVENIOS!$I$40</f>
        <v>125542953.41</v>
      </c>
      <c r="E460" s="32">
        <v>0</v>
      </c>
      <c r="F460" s="103">
        <f t="shared" si="93"/>
        <v>170542953.41</v>
      </c>
      <c r="G460" s="104">
        <f>'[2]analit dev'!F416</f>
        <v>125542953.41</v>
      </c>
      <c r="H460" s="36">
        <f t="shared" si="96"/>
        <v>45000000</v>
      </c>
      <c r="I460" s="54">
        <f t="shared" si="97"/>
        <v>73.61368552600581</v>
      </c>
    </row>
    <row r="461" spans="1:9" s="87" customFormat="1" ht="25.5" x14ac:dyDescent="0.25">
      <c r="A461" s="89"/>
      <c r="B461" s="48" t="s">
        <v>455</v>
      </c>
      <c r="C461" s="63">
        <f t="shared" si="109"/>
        <v>0</v>
      </c>
      <c r="D461" s="63">
        <f t="shared" si="109"/>
        <v>1300010</v>
      </c>
      <c r="E461" s="63">
        <f t="shared" si="109"/>
        <v>0</v>
      </c>
      <c r="F461" s="63">
        <f t="shared" si="109"/>
        <v>1300010</v>
      </c>
      <c r="G461" s="73">
        <f t="shared" si="109"/>
        <v>1300010</v>
      </c>
      <c r="H461" s="73">
        <f t="shared" ref="H461" si="110">H462</f>
        <v>0</v>
      </c>
      <c r="I461" s="52">
        <f>IF(G461=0,0,IF(F461=0,100,G461/F461*100))</f>
        <v>100</v>
      </c>
    </row>
    <row r="462" spans="1:9" s="87" customFormat="1" ht="12.75" x14ac:dyDescent="0.25">
      <c r="A462" s="89"/>
      <c r="B462" s="37" t="s">
        <v>456</v>
      </c>
      <c r="C462" s="32">
        <v>0</v>
      </c>
      <c r="D462" s="103">
        <f>[5]CONVENIOS!$I$126</f>
        <v>1300010</v>
      </c>
      <c r="E462" s="32">
        <v>0</v>
      </c>
      <c r="F462" s="103">
        <f t="shared" ref="F462" si="111">C462+D462+E462</f>
        <v>1300010</v>
      </c>
      <c r="G462" s="104">
        <f>'[2]analit dev'!F418</f>
        <v>1300010</v>
      </c>
      <c r="H462" s="32">
        <v>0</v>
      </c>
      <c r="I462" s="54">
        <f t="shared" ref="I462" si="112">IF(G462=0,0,IF(F462=0,100,G462/F462*100))</f>
        <v>100</v>
      </c>
    </row>
    <row r="463" spans="1:9" s="87" customFormat="1" ht="25.5" x14ac:dyDescent="0.25">
      <c r="A463" s="89"/>
      <c r="B463" s="48" t="s">
        <v>457</v>
      </c>
      <c r="C463" s="63">
        <f t="shared" ref="C463:F463" si="113">SUM(C464:C466)</f>
        <v>0</v>
      </c>
      <c r="D463" s="63">
        <f t="shared" si="113"/>
        <v>26042899</v>
      </c>
      <c r="E463" s="63">
        <f t="shared" si="113"/>
        <v>0</v>
      </c>
      <c r="F463" s="63">
        <f t="shared" si="113"/>
        <v>26042899</v>
      </c>
      <c r="G463" s="73">
        <f>SUM(G464:G466)</f>
        <v>26042899</v>
      </c>
      <c r="H463" s="73">
        <f t="shared" ref="H463" si="114">H464</f>
        <v>0</v>
      </c>
      <c r="I463" s="52">
        <f t="shared" si="97"/>
        <v>100</v>
      </c>
    </row>
    <row r="464" spans="1:9" s="87" customFormat="1" ht="12.75" x14ac:dyDescent="0.25">
      <c r="A464" s="89"/>
      <c r="B464" s="37" t="s">
        <v>494</v>
      </c>
      <c r="C464" s="32">
        <v>0</v>
      </c>
      <c r="D464" s="103">
        <f>[4]CONVENIOS!$E$107+[5]CONVENIOS!$I$110</f>
        <v>906432</v>
      </c>
      <c r="E464" s="32">
        <v>0</v>
      </c>
      <c r="F464" s="103">
        <f t="shared" si="93"/>
        <v>906432</v>
      </c>
      <c r="G464" s="104">
        <f>'[2]analit dev'!F420</f>
        <v>906432</v>
      </c>
      <c r="H464" s="32">
        <v>0</v>
      </c>
      <c r="I464" s="54">
        <f t="shared" si="97"/>
        <v>100</v>
      </c>
    </row>
    <row r="465" spans="1:9" s="87" customFormat="1" ht="12.75" x14ac:dyDescent="0.25">
      <c r="A465" s="89"/>
      <c r="B465" s="37" t="s">
        <v>458</v>
      </c>
      <c r="C465" s="32">
        <v>0</v>
      </c>
      <c r="D465" s="103">
        <f>[5]CONVENIOS!$I$132</f>
        <v>8000000</v>
      </c>
      <c r="E465" s="32">
        <v>0</v>
      </c>
      <c r="F465" s="103">
        <f t="shared" si="93"/>
        <v>8000000</v>
      </c>
      <c r="G465" s="104">
        <f>'[2]analit dev'!F421</f>
        <v>8000000</v>
      </c>
      <c r="H465" s="32">
        <v>0</v>
      </c>
      <c r="I465" s="54">
        <f t="shared" si="97"/>
        <v>100</v>
      </c>
    </row>
    <row r="466" spans="1:9" s="87" customFormat="1" ht="12.75" x14ac:dyDescent="0.25">
      <c r="A466" s="89"/>
      <c r="B466" s="37" t="s">
        <v>459</v>
      </c>
      <c r="C466" s="32">
        <v>0</v>
      </c>
      <c r="D466" s="103">
        <f>[5]CONVENIOS!$I$130</f>
        <v>17136467</v>
      </c>
      <c r="E466" s="32">
        <v>0</v>
      </c>
      <c r="F466" s="103">
        <f t="shared" si="93"/>
        <v>17136467</v>
      </c>
      <c r="G466" s="104">
        <f>'[2]analit dev'!F422</f>
        <v>17136467</v>
      </c>
      <c r="H466" s="32">
        <v>0</v>
      </c>
      <c r="I466" s="54">
        <f t="shared" si="97"/>
        <v>100</v>
      </c>
    </row>
    <row r="467" spans="1:9" s="87" customFormat="1" ht="27.75" customHeight="1" x14ac:dyDescent="0.25">
      <c r="A467" s="89"/>
      <c r="B467" s="48" t="s">
        <v>460</v>
      </c>
      <c r="C467" s="63">
        <f t="shared" ref="C467:H467" si="115">SUM(C468:C486)</f>
        <v>470422225</v>
      </c>
      <c r="D467" s="64">
        <f t="shared" si="115"/>
        <v>49703556.189999998</v>
      </c>
      <c r="E467" s="63">
        <f t="shared" si="115"/>
        <v>0</v>
      </c>
      <c r="F467" s="63">
        <f t="shared" si="115"/>
        <v>520125781.19</v>
      </c>
      <c r="G467" s="73">
        <f t="shared" si="115"/>
        <v>301834748.67000002</v>
      </c>
      <c r="H467" s="40">
        <f t="shared" si="115"/>
        <v>218291032.51999998</v>
      </c>
      <c r="I467" s="52">
        <f>IF(G467=0,0,IF(F467=0,100,G467/F467*100))</f>
        <v>58.031107010198546</v>
      </c>
    </row>
    <row r="468" spans="1:9" s="87" customFormat="1" ht="12.75" x14ac:dyDescent="0.25">
      <c r="A468" s="89"/>
      <c r="B468" s="38" t="s">
        <v>461</v>
      </c>
      <c r="C468" s="32">
        <v>0</v>
      </c>
      <c r="D468" s="65">
        <f>'[3]INC DECOLAB FISCAL'!$J$22+[4]Hoja1!$D$6+'[5]INC DECOLAB FISCAL'!$M$22</f>
        <v>49703056.189999998</v>
      </c>
      <c r="E468" s="32">
        <v>0</v>
      </c>
      <c r="F468" s="103">
        <f t="shared" si="93"/>
        <v>49703056.189999998</v>
      </c>
      <c r="G468" s="32">
        <v>0</v>
      </c>
      <c r="H468" s="36">
        <f t="shared" si="96"/>
        <v>49703056.189999998</v>
      </c>
      <c r="I468" s="54">
        <f t="shared" ref="I468:I500" si="116">IF(G468=0,0,IF(F468=0,100,G468/F468*100))</f>
        <v>0</v>
      </c>
    </row>
    <row r="469" spans="1:9" s="87" customFormat="1" ht="12.75" x14ac:dyDescent="0.25">
      <c r="A469" s="85"/>
      <c r="B469" s="38" t="s">
        <v>462</v>
      </c>
      <c r="C469" s="103">
        <f>[6]Redondeadas!$J$482</f>
        <v>105000000</v>
      </c>
      <c r="D469" s="32">
        <v>0</v>
      </c>
      <c r="E469" s="32">
        <v>0</v>
      </c>
      <c r="F469" s="103">
        <f t="shared" si="93"/>
        <v>105000000</v>
      </c>
      <c r="G469" s="104">
        <f>'[2]analit dev'!F424</f>
        <v>81159371.030000001</v>
      </c>
      <c r="H469" s="36">
        <f t="shared" si="96"/>
        <v>23840628.969999999</v>
      </c>
      <c r="I469" s="54">
        <f t="shared" si="116"/>
        <v>77.294639076190478</v>
      </c>
    </row>
    <row r="470" spans="1:9" s="87" customFormat="1" ht="12.75" x14ac:dyDescent="0.25">
      <c r="A470" s="85"/>
      <c r="B470" s="38" t="s">
        <v>463</v>
      </c>
      <c r="C470" s="32">
        <v>0</v>
      </c>
      <c r="D470" s="32">
        <v>0</v>
      </c>
      <c r="E470" s="32">
        <v>0</v>
      </c>
      <c r="F470" s="103">
        <f t="shared" si="93"/>
        <v>0</v>
      </c>
      <c r="G470" s="104">
        <f>'[2]analit dev'!F425</f>
        <v>50294220</v>
      </c>
      <c r="H470" s="36">
        <f t="shared" si="96"/>
        <v>-50294220</v>
      </c>
      <c r="I470" s="54">
        <f t="shared" si="116"/>
        <v>100</v>
      </c>
    </row>
    <row r="471" spans="1:9" s="87" customFormat="1" ht="12.75" x14ac:dyDescent="0.25">
      <c r="A471" s="85"/>
      <c r="B471" s="38" t="s">
        <v>464</v>
      </c>
      <c r="C471" s="103">
        <f>[6]Redondeadas!$J$480</f>
        <v>3309134</v>
      </c>
      <c r="D471" s="32">
        <v>0</v>
      </c>
      <c r="E471" s="32">
        <v>0</v>
      </c>
      <c r="F471" s="103">
        <f t="shared" si="93"/>
        <v>3309134</v>
      </c>
      <c r="G471" s="32">
        <v>0</v>
      </c>
      <c r="H471" s="36">
        <f t="shared" si="96"/>
        <v>3309134</v>
      </c>
      <c r="I471" s="54">
        <f t="shared" si="116"/>
        <v>0</v>
      </c>
    </row>
    <row r="472" spans="1:9" s="87" customFormat="1" ht="12.75" x14ac:dyDescent="0.25">
      <c r="A472" s="85"/>
      <c r="B472" s="38" t="s">
        <v>465</v>
      </c>
      <c r="C472" s="103">
        <f>[6]Redondeadas!$J$483</f>
        <v>5000000</v>
      </c>
      <c r="D472" s="32">
        <v>0</v>
      </c>
      <c r="E472" s="32">
        <v>0</v>
      </c>
      <c r="F472" s="103">
        <f t="shared" si="93"/>
        <v>5000000</v>
      </c>
      <c r="G472" s="104">
        <f>'[2]analit dev'!F426</f>
        <v>1203820.1399999999</v>
      </c>
      <c r="H472" s="36">
        <f t="shared" si="96"/>
        <v>3796179.8600000003</v>
      </c>
      <c r="I472" s="54">
        <f t="shared" si="116"/>
        <v>24.0764028</v>
      </c>
    </row>
    <row r="473" spans="1:9" s="87" customFormat="1" ht="12.75" x14ac:dyDescent="0.25">
      <c r="A473" s="85"/>
      <c r="B473" s="38" t="s">
        <v>466</v>
      </c>
      <c r="C473" s="103">
        <f>[6]Redondeadas!$J$484</f>
        <v>198728</v>
      </c>
      <c r="D473" s="32">
        <v>0</v>
      </c>
      <c r="E473" s="32">
        <v>0</v>
      </c>
      <c r="F473" s="103">
        <f t="shared" si="93"/>
        <v>198728</v>
      </c>
      <c r="G473" s="104">
        <f>'[2]analit dev'!F427</f>
        <v>184222.51</v>
      </c>
      <c r="H473" s="36">
        <f t="shared" si="96"/>
        <v>14505.489999999991</v>
      </c>
      <c r="I473" s="54">
        <f t="shared" si="116"/>
        <v>92.700832293385943</v>
      </c>
    </row>
    <row r="474" spans="1:9" s="87" customFormat="1" ht="25.5" x14ac:dyDescent="0.25">
      <c r="A474" s="85"/>
      <c r="B474" s="38" t="s">
        <v>467</v>
      </c>
      <c r="C474" s="103">
        <f>[6]Redondeadas!$J$485</f>
        <v>123000000</v>
      </c>
      <c r="D474" s="32">
        <v>0</v>
      </c>
      <c r="E474" s="32">
        <v>0</v>
      </c>
      <c r="F474" s="103">
        <f t="shared" si="93"/>
        <v>123000000</v>
      </c>
      <c r="G474" s="32">
        <v>0</v>
      </c>
      <c r="H474" s="36">
        <f t="shared" si="96"/>
        <v>123000000</v>
      </c>
      <c r="I474" s="54">
        <f t="shared" si="116"/>
        <v>0</v>
      </c>
    </row>
    <row r="475" spans="1:9" s="87" customFormat="1" ht="12.75" x14ac:dyDescent="0.25">
      <c r="A475" s="85"/>
      <c r="B475" s="38" t="s">
        <v>468</v>
      </c>
      <c r="C475" s="103">
        <f>[6]Redondeadas!$J$486</f>
        <v>40248282</v>
      </c>
      <c r="D475" s="65">
        <f>'[3]INC DECOLAB FISCAL'!$K$9</f>
        <v>500</v>
      </c>
      <c r="E475" s="32">
        <v>0</v>
      </c>
      <c r="F475" s="103">
        <f t="shared" si="93"/>
        <v>40248782</v>
      </c>
      <c r="G475" s="104">
        <f>'[2]analit dev'!F428</f>
        <v>32595651</v>
      </c>
      <c r="H475" s="36">
        <f t="shared" si="96"/>
        <v>7653131</v>
      </c>
      <c r="I475" s="54">
        <f t="shared" si="116"/>
        <v>80.985434540602995</v>
      </c>
    </row>
    <row r="476" spans="1:9" s="87" customFormat="1" ht="12.75" x14ac:dyDescent="0.25">
      <c r="A476" s="85"/>
      <c r="B476" s="96" t="s">
        <v>469</v>
      </c>
      <c r="C476" s="103">
        <f>[6]Redondeadas!$J$487</f>
        <v>75000000</v>
      </c>
      <c r="D476" s="32">
        <v>0</v>
      </c>
      <c r="E476" s="32">
        <v>0</v>
      </c>
      <c r="F476" s="103">
        <f t="shared" si="93"/>
        <v>75000000</v>
      </c>
      <c r="G476" s="104"/>
      <c r="H476" s="36">
        <f t="shared" si="96"/>
        <v>75000000</v>
      </c>
      <c r="I476" s="54">
        <f t="shared" si="116"/>
        <v>0</v>
      </c>
    </row>
    <row r="477" spans="1:9" s="87" customFormat="1" ht="12.75" x14ac:dyDescent="0.25">
      <c r="A477" s="85"/>
      <c r="B477" s="96" t="s">
        <v>470</v>
      </c>
      <c r="C477" s="32">
        <v>0</v>
      </c>
      <c r="D477" s="32">
        <v>0</v>
      </c>
      <c r="E477" s="32">
        <v>0</v>
      </c>
      <c r="F477" s="103">
        <f t="shared" si="93"/>
        <v>0</v>
      </c>
      <c r="G477" s="104">
        <f>'[2]analit dev'!F429</f>
        <v>16291633.550000001</v>
      </c>
      <c r="H477" s="36">
        <f t="shared" si="96"/>
        <v>-16291633.550000001</v>
      </c>
      <c r="I477" s="54">
        <f t="shared" si="116"/>
        <v>100</v>
      </c>
    </row>
    <row r="478" spans="1:9" s="87" customFormat="1" ht="12.75" x14ac:dyDescent="0.25">
      <c r="A478" s="85"/>
      <c r="B478" s="38" t="s">
        <v>471</v>
      </c>
      <c r="C478" s="32">
        <v>0</v>
      </c>
      <c r="D478" s="32">
        <v>0</v>
      </c>
      <c r="E478" s="32">
        <v>0</v>
      </c>
      <c r="F478" s="103">
        <f t="shared" si="93"/>
        <v>0</v>
      </c>
      <c r="G478" s="104">
        <f>'[2]analit dev'!F430</f>
        <v>16848025.949999999</v>
      </c>
      <c r="H478" s="36">
        <f t="shared" si="96"/>
        <v>-16848025.949999999</v>
      </c>
      <c r="I478" s="54">
        <f t="shared" si="116"/>
        <v>100</v>
      </c>
    </row>
    <row r="479" spans="1:9" s="87" customFormat="1" ht="12.75" x14ac:dyDescent="0.25">
      <c r="A479" s="85"/>
      <c r="B479" s="38" t="s">
        <v>472</v>
      </c>
      <c r="C479" s="32">
        <v>0</v>
      </c>
      <c r="D479" s="32">
        <v>0</v>
      </c>
      <c r="E479" s="32">
        <v>0</v>
      </c>
      <c r="F479" s="103">
        <f t="shared" si="93"/>
        <v>0</v>
      </c>
      <c r="G479" s="104">
        <f>'[2]analit dev'!F431</f>
        <v>2112260</v>
      </c>
      <c r="H479" s="36">
        <f t="shared" si="96"/>
        <v>-2112260</v>
      </c>
      <c r="I479" s="54">
        <f t="shared" si="116"/>
        <v>100</v>
      </c>
    </row>
    <row r="480" spans="1:9" s="87" customFormat="1" ht="12.75" x14ac:dyDescent="0.25">
      <c r="A480" s="85"/>
      <c r="B480" s="38" t="s">
        <v>473</v>
      </c>
      <c r="C480" s="103">
        <f>[6]Redondeadas!$J$488</f>
        <v>63292797</v>
      </c>
      <c r="D480" s="32">
        <v>0</v>
      </c>
      <c r="E480" s="32">
        <v>0</v>
      </c>
      <c r="F480" s="103">
        <f t="shared" si="93"/>
        <v>63292797</v>
      </c>
      <c r="G480" s="104">
        <f>'[2]analit dev'!F432</f>
        <v>49868387.049999997</v>
      </c>
      <c r="H480" s="36">
        <f t="shared" si="96"/>
        <v>13424409.950000003</v>
      </c>
      <c r="I480" s="54">
        <f t="shared" si="116"/>
        <v>78.7899878243649</v>
      </c>
    </row>
    <row r="481" spans="1:11" s="87" customFormat="1" ht="12.75" x14ac:dyDescent="0.25">
      <c r="A481" s="85"/>
      <c r="B481" s="96" t="s">
        <v>474</v>
      </c>
      <c r="C481" s="103">
        <f>[6]Redondeadas!$J$489</f>
        <v>47013284</v>
      </c>
      <c r="D481" s="32">
        <v>0</v>
      </c>
      <c r="E481" s="32">
        <v>0</v>
      </c>
      <c r="F481" s="103">
        <f t="shared" si="93"/>
        <v>47013284</v>
      </c>
      <c r="G481" s="104">
        <f>'[2]analit dev'!F433</f>
        <v>46123830.5</v>
      </c>
      <c r="H481" s="36">
        <f t="shared" si="96"/>
        <v>889453.5</v>
      </c>
      <c r="I481" s="54">
        <f t="shared" si="116"/>
        <v>98.108080473595507</v>
      </c>
    </row>
    <row r="482" spans="1:11" s="87" customFormat="1" ht="12.75" x14ac:dyDescent="0.25">
      <c r="A482" s="85"/>
      <c r="B482" s="38" t="s">
        <v>475</v>
      </c>
      <c r="C482" s="103">
        <f>[6]Redondeadas!$J$490</f>
        <v>5000000</v>
      </c>
      <c r="D482" s="32">
        <v>0</v>
      </c>
      <c r="E482" s="32">
        <v>0</v>
      </c>
      <c r="F482" s="103">
        <f t="shared" si="93"/>
        <v>5000000</v>
      </c>
      <c r="G482" s="104">
        <f>'[2]analit dev'!F434</f>
        <v>4045380.95</v>
      </c>
      <c r="H482" s="36">
        <f t="shared" si="96"/>
        <v>954619.04999999981</v>
      </c>
      <c r="I482" s="54">
        <f t="shared" si="116"/>
        <v>80.907619000000011</v>
      </c>
    </row>
    <row r="483" spans="1:11" s="87" customFormat="1" ht="12.75" x14ac:dyDescent="0.25">
      <c r="A483" s="85"/>
      <c r="B483" s="96" t="s">
        <v>476</v>
      </c>
      <c r="C483" s="103">
        <f>[6]Redondeadas!$J$491</f>
        <v>2860000</v>
      </c>
      <c r="D483" s="32">
        <v>0</v>
      </c>
      <c r="E483" s="32">
        <v>0</v>
      </c>
      <c r="F483" s="103">
        <f t="shared" si="93"/>
        <v>2860000</v>
      </c>
      <c r="G483" s="104">
        <f>'[2]analit dev'!F435</f>
        <v>329849.49</v>
      </c>
      <c r="H483" s="36">
        <f t="shared" si="96"/>
        <v>2530150.5099999998</v>
      </c>
      <c r="I483" s="54">
        <f t="shared" si="116"/>
        <v>11.53319895104895</v>
      </c>
    </row>
    <row r="484" spans="1:11" s="87" customFormat="1" ht="12.75" x14ac:dyDescent="0.25">
      <c r="A484" s="85"/>
      <c r="B484" s="96" t="s">
        <v>477</v>
      </c>
      <c r="C484" s="32">
        <v>0</v>
      </c>
      <c r="D484" s="32">
        <v>0</v>
      </c>
      <c r="E484" s="32">
        <v>0</v>
      </c>
      <c r="F484" s="103">
        <f t="shared" si="93"/>
        <v>0</v>
      </c>
      <c r="G484" s="104">
        <f>'[2]analit dev'!F436</f>
        <v>36073.5</v>
      </c>
      <c r="H484" s="36">
        <f t="shared" si="96"/>
        <v>-36073.5</v>
      </c>
      <c r="I484" s="54">
        <f t="shared" si="116"/>
        <v>100</v>
      </c>
    </row>
    <row r="485" spans="1:11" s="87" customFormat="1" ht="12.75" x14ac:dyDescent="0.25">
      <c r="A485" s="85"/>
      <c r="B485" s="38" t="s">
        <v>478</v>
      </c>
      <c r="C485" s="32">
        <v>0</v>
      </c>
      <c r="D485" s="32">
        <v>0</v>
      </c>
      <c r="E485" s="32">
        <v>0</v>
      </c>
      <c r="F485" s="103">
        <f t="shared" si="93"/>
        <v>0</v>
      </c>
      <c r="G485" s="104">
        <f>'[2]analit dev'!F437</f>
        <v>742023</v>
      </c>
      <c r="H485" s="36">
        <f t="shared" si="96"/>
        <v>-742023</v>
      </c>
      <c r="I485" s="54">
        <f t="shared" si="116"/>
        <v>100</v>
      </c>
    </row>
    <row r="486" spans="1:11" s="87" customFormat="1" ht="12.75" x14ac:dyDescent="0.25">
      <c r="A486" s="85"/>
      <c r="B486" s="38" t="s">
        <v>479</v>
      </c>
      <c r="C486" s="103">
        <f>[6]Redondeadas!$J$492</f>
        <v>500000</v>
      </c>
      <c r="D486" s="32">
        <v>0</v>
      </c>
      <c r="E486" s="32">
        <v>0</v>
      </c>
      <c r="F486" s="103">
        <f t="shared" si="93"/>
        <v>500000</v>
      </c>
      <c r="G486" s="32">
        <v>0</v>
      </c>
      <c r="H486" s="36">
        <f t="shared" si="96"/>
        <v>500000</v>
      </c>
      <c r="I486" s="54">
        <f t="shared" si="116"/>
        <v>0</v>
      </c>
    </row>
    <row r="487" spans="1:11" s="87" customFormat="1" ht="12.75" x14ac:dyDescent="0.25">
      <c r="A487" s="85"/>
      <c r="B487" s="48" t="s">
        <v>480</v>
      </c>
      <c r="C487" s="49">
        <f t="shared" ref="C487:H487" si="117">SUM(C488:C498)</f>
        <v>51112970</v>
      </c>
      <c r="D487" s="49">
        <f t="shared" si="117"/>
        <v>0</v>
      </c>
      <c r="E487" s="49">
        <f t="shared" si="117"/>
        <v>0</v>
      </c>
      <c r="F487" s="49">
        <f t="shared" si="117"/>
        <v>51112970</v>
      </c>
      <c r="G487" s="106">
        <f t="shared" si="117"/>
        <v>25032330.260000002</v>
      </c>
      <c r="H487" s="40">
        <f t="shared" si="117"/>
        <v>26080639.740000002</v>
      </c>
      <c r="I487" s="52">
        <f t="shared" si="116"/>
        <v>48.974517152887032</v>
      </c>
    </row>
    <row r="488" spans="1:11" s="87" customFormat="1" ht="12.75" x14ac:dyDescent="0.25">
      <c r="A488" s="85"/>
      <c r="B488" s="43" t="s">
        <v>481</v>
      </c>
      <c r="C488" s="32">
        <v>0</v>
      </c>
      <c r="D488" s="32">
        <v>0</v>
      </c>
      <c r="E488" s="32">
        <v>0</v>
      </c>
      <c r="F488" s="103">
        <f t="shared" ref="F488" si="118">C488+D488+E488</f>
        <v>0</v>
      </c>
      <c r="G488" s="71">
        <f>'[2]analit dev'!F439</f>
        <v>468</v>
      </c>
      <c r="H488" s="36">
        <f t="shared" ref="H488" si="119">F488-G488</f>
        <v>-468</v>
      </c>
      <c r="I488" s="45">
        <f t="shared" si="116"/>
        <v>100</v>
      </c>
    </row>
    <row r="489" spans="1:11" s="87" customFormat="1" ht="12.75" x14ac:dyDescent="0.25">
      <c r="A489" s="85"/>
      <c r="B489" s="43" t="s">
        <v>482</v>
      </c>
      <c r="C489" s="32">
        <v>0</v>
      </c>
      <c r="D489" s="32">
        <v>0</v>
      </c>
      <c r="E489" s="32">
        <v>0</v>
      </c>
      <c r="F489" s="103">
        <f t="shared" si="93"/>
        <v>0</v>
      </c>
      <c r="G489" s="71">
        <f>'[2]analit dev'!F440</f>
        <v>72174</v>
      </c>
      <c r="H489" s="36">
        <f t="shared" si="96"/>
        <v>-72174</v>
      </c>
      <c r="I489" s="45">
        <f t="shared" si="116"/>
        <v>100</v>
      </c>
      <c r="K489" s="102"/>
    </row>
    <row r="490" spans="1:11" s="87" customFormat="1" ht="12.75" x14ac:dyDescent="0.25">
      <c r="A490" s="85"/>
      <c r="B490" s="43" t="s">
        <v>483</v>
      </c>
      <c r="C490" s="44">
        <f>[6]Redondeadas!$J$338</f>
        <v>17358247</v>
      </c>
      <c r="D490" s="32">
        <v>0</v>
      </c>
      <c r="E490" s="32">
        <v>0</v>
      </c>
      <c r="F490" s="103">
        <f t="shared" si="93"/>
        <v>17358247</v>
      </c>
      <c r="G490" s="71">
        <f>'[2]analit dev'!F441</f>
        <v>2113831.11</v>
      </c>
      <c r="H490" s="36">
        <f t="shared" si="96"/>
        <v>15244415.890000001</v>
      </c>
      <c r="I490" s="45">
        <f t="shared" si="116"/>
        <v>12.177676178936732</v>
      </c>
    </row>
    <row r="491" spans="1:11" s="87" customFormat="1" ht="12.75" x14ac:dyDescent="0.25">
      <c r="A491" s="85"/>
      <c r="B491" s="43" t="s">
        <v>484</v>
      </c>
      <c r="C491" s="44">
        <f>[6]Redondeadas!$J$339</f>
        <v>41753</v>
      </c>
      <c r="D491" s="32">
        <v>0</v>
      </c>
      <c r="E491" s="32">
        <v>0</v>
      </c>
      <c r="F491" s="103">
        <f t="shared" si="93"/>
        <v>41753</v>
      </c>
      <c r="G491" s="71">
        <f>'[2]analit dev'!F442</f>
        <v>20804</v>
      </c>
      <c r="H491" s="36">
        <f t="shared" si="96"/>
        <v>20949</v>
      </c>
      <c r="I491" s="45">
        <f t="shared" si="116"/>
        <v>49.826359782530602</v>
      </c>
    </row>
    <row r="492" spans="1:11" s="87" customFormat="1" ht="12.75" x14ac:dyDescent="0.25">
      <c r="A492" s="85"/>
      <c r="B492" s="43" t="s">
        <v>485</v>
      </c>
      <c r="C492" s="32">
        <v>0</v>
      </c>
      <c r="D492" s="32">
        <v>0</v>
      </c>
      <c r="E492" s="32">
        <v>0</v>
      </c>
      <c r="F492" s="103">
        <f t="shared" si="93"/>
        <v>0</v>
      </c>
      <c r="G492" s="71">
        <f>'[2]analit dev'!F444</f>
        <v>97514</v>
      </c>
      <c r="H492" s="36">
        <f t="shared" si="96"/>
        <v>-97514</v>
      </c>
      <c r="I492" s="45">
        <f t="shared" si="116"/>
        <v>100</v>
      </c>
    </row>
    <row r="493" spans="1:11" s="87" customFormat="1" ht="12.75" x14ac:dyDescent="0.25">
      <c r="A493" s="85"/>
      <c r="B493" s="43" t="s">
        <v>486</v>
      </c>
      <c r="C493" s="32">
        <v>0</v>
      </c>
      <c r="D493" s="32">
        <v>0</v>
      </c>
      <c r="E493" s="32">
        <v>0</v>
      </c>
      <c r="F493" s="103">
        <f t="shared" si="93"/>
        <v>0</v>
      </c>
      <c r="G493" s="71">
        <f>'[2]analit dev'!F445</f>
        <v>10000</v>
      </c>
      <c r="H493" s="36">
        <f t="shared" si="96"/>
        <v>-10000</v>
      </c>
      <c r="I493" s="45">
        <f t="shared" si="116"/>
        <v>100</v>
      </c>
    </row>
    <row r="494" spans="1:11" s="87" customFormat="1" ht="12.75" x14ac:dyDescent="0.25">
      <c r="A494" s="85"/>
      <c r="B494" s="43" t="s">
        <v>487</v>
      </c>
      <c r="C494" s="32">
        <v>0</v>
      </c>
      <c r="D494" s="32">
        <v>0</v>
      </c>
      <c r="E494" s="32">
        <v>0</v>
      </c>
      <c r="F494" s="103">
        <f t="shared" si="93"/>
        <v>0</v>
      </c>
      <c r="G494" s="71">
        <f>'[2]analit dev'!F446</f>
        <v>4626070.04</v>
      </c>
      <c r="H494" s="36">
        <f t="shared" si="96"/>
        <v>-4626070.04</v>
      </c>
      <c r="I494" s="45">
        <f t="shared" si="116"/>
        <v>100</v>
      </c>
    </row>
    <row r="495" spans="1:11" s="87" customFormat="1" ht="12.75" x14ac:dyDescent="0.25">
      <c r="A495" s="85"/>
      <c r="B495" s="43" t="s">
        <v>488</v>
      </c>
      <c r="C495" s="32">
        <v>0</v>
      </c>
      <c r="D495" s="32">
        <v>0</v>
      </c>
      <c r="E495" s="32">
        <v>0</v>
      </c>
      <c r="F495" s="103">
        <f t="shared" si="93"/>
        <v>0</v>
      </c>
      <c r="G495" s="71">
        <f>'[2]analit dev'!F447</f>
        <v>1103439.6000000001</v>
      </c>
      <c r="H495" s="36">
        <f t="shared" si="96"/>
        <v>-1103439.6000000001</v>
      </c>
      <c r="I495" s="45">
        <f t="shared" si="116"/>
        <v>100</v>
      </c>
    </row>
    <row r="496" spans="1:11" s="87" customFormat="1" ht="12.75" x14ac:dyDescent="0.25">
      <c r="A496" s="85"/>
      <c r="B496" s="43" t="s">
        <v>489</v>
      </c>
      <c r="C496" s="32">
        <v>0</v>
      </c>
      <c r="D496" s="32">
        <v>0</v>
      </c>
      <c r="E496" s="32">
        <v>0</v>
      </c>
      <c r="F496" s="103">
        <f t="shared" si="93"/>
        <v>0</v>
      </c>
      <c r="G496" s="71">
        <f>'[2]analit dev'!F448</f>
        <v>6750850</v>
      </c>
      <c r="H496" s="36">
        <f t="shared" si="96"/>
        <v>-6750850</v>
      </c>
      <c r="I496" s="45">
        <f t="shared" si="116"/>
        <v>100</v>
      </c>
    </row>
    <row r="497" spans="1:9" s="87" customFormat="1" ht="12.75" x14ac:dyDescent="0.25">
      <c r="A497" s="85"/>
      <c r="B497" s="43" t="s">
        <v>490</v>
      </c>
      <c r="C497" s="32">
        <v>0</v>
      </c>
      <c r="D497" s="32">
        <v>0</v>
      </c>
      <c r="E497" s="32">
        <v>0</v>
      </c>
      <c r="F497" s="103">
        <f t="shared" si="93"/>
        <v>0</v>
      </c>
      <c r="G497" s="71">
        <f>'[2]analit dev'!F449</f>
        <v>14506.8</v>
      </c>
      <c r="H497" s="36">
        <f t="shared" si="96"/>
        <v>-14506.8</v>
      </c>
      <c r="I497" s="45">
        <f t="shared" si="116"/>
        <v>100</v>
      </c>
    </row>
    <row r="498" spans="1:9" s="87" customFormat="1" ht="12.75" x14ac:dyDescent="0.25">
      <c r="A498" s="85"/>
      <c r="B498" s="43" t="s">
        <v>491</v>
      </c>
      <c r="C498" s="44">
        <f>[6]Redondeadas!$J$340</f>
        <v>33712970</v>
      </c>
      <c r="D498" s="32">
        <v>0</v>
      </c>
      <c r="E498" s="32">
        <v>0</v>
      </c>
      <c r="F498" s="103">
        <f t="shared" si="93"/>
        <v>33712970</v>
      </c>
      <c r="G498" s="71">
        <f>'[2]analit dev'!F443</f>
        <v>10222672.710000001</v>
      </c>
      <c r="H498" s="36">
        <f t="shared" si="96"/>
        <v>23490297.289999999</v>
      </c>
      <c r="I498" s="45">
        <f t="shared" si="116"/>
        <v>30.322670206748327</v>
      </c>
    </row>
    <row r="499" spans="1:9" s="87" customFormat="1" ht="12.75" x14ac:dyDescent="0.25">
      <c r="A499" s="85"/>
      <c r="B499" s="48" t="s">
        <v>492</v>
      </c>
      <c r="C499" s="49">
        <f t="shared" ref="C499:H499" si="120">SUM(C500:C508)</f>
        <v>4090000000</v>
      </c>
      <c r="D499" s="50">
        <f t="shared" si="120"/>
        <v>0</v>
      </c>
      <c r="E499" s="49">
        <f t="shared" si="120"/>
        <v>0</v>
      </c>
      <c r="F499" s="49">
        <f t="shared" si="120"/>
        <v>4090000000</v>
      </c>
      <c r="G499" s="106">
        <f t="shared" si="120"/>
        <v>2045000000</v>
      </c>
      <c r="H499" s="40">
        <f t="shared" si="120"/>
        <v>2045000000</v>
      </c>
      <c r="I499" s="52">
        <f t="shared" si="116"/>
        <v>50</v>
      </c>
    </row>
    <row r="500" spans="1:9" s="87" customFormat="1" ht="12.75" x14ac:dyDescent="0.25">
      <c r="A500" s="85"/>
      <c r="B500" s="43" t="s">
        <v>493</v>
      </c>
      <c r="C500" s="44">
        <f>[6]Redondeadas!$J$503</f>
        <v>4090000000</v>
      </c>
      <c r="D500" s="32">
        <v>0</v>
      </c>
      <c r="E500" s="32">
        <v>0</v>
      </c>
      <c r="F500" s="103">
        <f t="shared" ref="F500" si="121">C500+D500+E500</f>
        <v>4090000000</v>
      </c>
      <c r="G500" s="71">
        <f>'[2]analit dev'!F451</f>
        <v>2045000000</v>
      </c>
      <c r="H500" s="36">
        <f t="shared" ref="H500" si="122">F500-G500</f>
        <v>2045000000</v>
      </c>
      <c r="I500" s="45">
        <f t="shared" si="116"/>
        <v>50</v>
      </c>
    </row>
    <row r="501" spans="1:9" s="87" customFormat="1" ht="12.75" x14ac:dyDescent="0.25">
      <c r="A501" s="85"/>
      <c r="G501" s="109"/>
      <c r="H501" s="110"/>
      <c r="I501" s="85"/>
    </row>
    <row r="502" spans="1:9" s="87" customFormat="1" ht="12.75" x14ac:dyDescent="0.25">
      <c r="A502" s="85"/>
      <c r="G502" s="109"/>
      <c r="H502" s="85"/>
      <c r="I502" s="85"/>
    </row>
    <row r="503" spans="1:9" s="87" customFormat="1" ht="12.75" x14ac:dyDescent="0.25">
      <c r="A503" s="85"/>
      <c r="G503" s="109"/>
      <c r="H503" s="85"/>
      <c r="I503" s="85"/>
    </row>
    <row r="504" spans="1:9" s="87" customFormat="1" ht="12.75" x14ac:dyDescent="0.25">
      <c r="A504" s="85"/>
      <c r="G504" s="109"/>
      <c r="H504" s="85"/>
      <c r="I504" s="85"/>
    </row>
    <row r="505" spans="1:9" x14ac:dyDescent="0.25">
      <c r="H505" s="1"/>
    </row>
    <row r="506" spans="1:9" x14ac:dyDescent="0.25">
      <c r="H506" s="1"/>
    </row>
    <row r="507" spans="1:9" x14ac:dyDescent="0.25">
      <c r="H507" s="1"/>
    </row>
    <row r="508" spans="1:9" x14ac:dyDescent="0.25">
      <c r="H508" s="1"/>
    </row>
    <row r="509" spans="1:9" x14ac:dyDescent="0.25">
      <c r="H509" s="1"/>
    </row>
    <row r="510" spans="1:9" x14ac:dyDescent="0.25">
      <c r="H510" s="1"/>
    </row>
    <row r="511" spans="1:9" x14ac:dyDescent="0.25">
      <c r="H511" s="1"/>
    </row>
    <row r="512" spans="1:9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  <row r="596" spans="8:8" x14ac:dyDescent="0.25">
      <c r="H596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625" spans="8:8" x14ac:dyDescent="0.25">
      <c r="H625" s="1"/>
    </row>
    <row r="626" spans="8:8" x14ac:dyDescent="0.25">
      <c r="H626" s="1"/>
    </row>
    <row r="627" spans="8:8" x14ac:dyDescent="0.25">
      <c r="H627" s="1"/>
    </row>
    <row r="628" spans="8:8" x14ac:dyDescent="0.25">
      <c r="H628" s="1"/>
    </row>
    <row r="629" spans="8:8" x14ac:dyDescent="0.25">
      <c r="H629" s="1"/>
    </row>
    <row r="630" spans="8:8" x14ac:dyDescent="0.25">
      <c r="H630" s="1"/>
    </row>
    <row r="631" spans="8:8" x14ac:dyDescent="0.25">
      <c r="H631" s="1"/>
    </row>
    <row r="632" spans="8:8" x14ac:dyDescent="0.25">
      <c r="H632" s="1"/>
    </row>
    <row r="633" spans="8:8" x14ac:dyDescent="0.25">
      <c r="H633" s="1"/>
    </row>
    <row r="634" spans="8:8" x14ac:dyDescent="0.25">
      <c r="H634" s="1"/>
    </row>
    <row r="635" spans="8:8" x14ac:dyDescent="0.25">
      <c r="H635" s="1"/>
    </row>
    <row r="636" spans="8:8" x14ac:dyDescent="0.25">
      <c r="H636" s="1"/>
    </row>
    <row r="637" spans="8:8" x14ac:dyDescent="0.25">
      <c r="H637" s="1"/>
    </row>
    <row r="638" spans="8:8" x14ac:dyDescent="0.25">
      <c r="H638" s="1"/>
    </row>
    <row r="639" spans="8:8" x14ac:dyDescent="0.25">
      <c r="H639" s="1"/>
    </row>
    <row r="640" spans="8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694" spans="8:8" x14ac:dyDescent="0.25">
      <c r="H694" s="1"/>
    </row>
    <row r="695" spans="8:8" x14ac:dyDescent="0.25">
      <c r="H695" s="1"/>
    </row>
    <row r="696" spans="8:8" x14ac:dyDescent="0.25">
      <c r="H696" s="1"/>
    </row>
    <row r="697" spans="8:8" x14ac:dyDescent="0.25">
      <c r="H697" s="1"/>
    </row>
    <row r="698" spans="8:8" x14ac:dyDescent="0.25">
      <c r="H698" s="1"/>
    </row>
    <row r="699" spans="8:8" x14ac:dyDescent="0.25">
      <c r="H699" s="1"/>
    </row>
    <row r="700" spans="8:8" x14ac:dyDescent="0.25">
      <c r="H700" s="1"/>
    </row>
    <row r="701" spans="8:8" x14ac:dyDescent="0.25">
      <c r="H701" s="1"/>
    </row>
    <row r="702" spans="8:8" x14ac:dyDescent="0.25">
      <c r="H702" s="1"/>
    </row>
    <row r="703" spans="8:8" x14ac:dyDescent="0.25">
      <c r="H703" s="1"/>
    </row>
    <row r="704" spans="8:8" x14ac:dyDescent="0.25">
      <c r="H704" s="1"/>
    </row>
    <row r="705" spans="8:8" x14ac:dyDescent="0.25">
      <c r="H705" s="1"/>
    </row>
    <row r="706" spans="8:8" x14ac:dyDescent="0.25">
      <c r="H706" s="1"/>
    </row>
    <row r="707" spans="8:8" x14ac:dyDescent="0.25">
      <c r="H707" s="1"/>
    </row>
    <row r="708" spans="8:8" x14ac:dyDescent="0.25">
      <c r="H708" s="1"/>
    </row>
    <row r="709" spans="8:8" x14ac:dyDescent="0.25">
      <c r="H709" s="1"/>
    </row>
    <row r="710" spans="8:8" x14ac:dyDescent="0.25">
      <c r="H710" s="1"/>
    </row>
    <row r="711" spans="8:8" x14ac:dyDescent="0.25">
      <c r="H711" s="1"/>
    </row>
    <row r="712" spans="8:8" x14ac:dyDescent="0.25">
      <c r="H712" s="1"/>
    </row>
    <row r="713" spans="8:8" x14ac:dyDescent="0.25">
      <c r="H713" s="1"/>
    </row>
    <row r="714" spans="8:8" x14ac:dyDescent="0.25">
      <c r="H714" s="1"/>
    </row>
    <row r="715" spans="8:8" x14ac:dyDescent="0.25">
      <c r="H715" s="1"/>
    </row>
    <row r="716" spans="8:8" x14ac:dyDescent="0.25">
      <c r="H716" s="1"/>
    </row>
    <row r="717" spans="8:8" x14ac:dyDescent="0.25">
      <c r="H717" s="1"/>
    </row>
    <row r="718" spans="8:8" x14ac:dyDescent="0.25">
      <c r="H718" s="1"/>
    </row>
    <row r="719" spans="8:8" x14ac:dyDescent="0.25">
      <c r="H719" s="1"/>
    </row>
    <row r="720" spans="8:8" x14ac:dyDescent="0.25">
      <c r="H720" s="1"/>
    </row>
    <row r="721" spans="8:8" x14ac:dyDescent="0.25">
      <c r="H721" s="1"/>
    </row>
    <row r="722" spans="8:8" x14ac:dyDescent="0.25">
      <c r="H722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6" spans="8:8" x14ac:dyDescent="0.25">
      <c r="H726" s="1"/>
    </row>
    <row r="727" spans="8:8" x14ac:dyDescent="0.25">
      <c r="H727" s="1"/>
    </row>
    <row r="728" spans="8:8" x14ac:dyDescent="0.25">
      <c r="H728" s="1"/>
    </row>
    <row r="729" spans="8:8" x14ac:dyDescent="0.25">
      <c r="H729" s="1"/>
    </row>
    <row r="730" spans="8:8" x14ac:dyDescent="0.25">
      <c r="H730" s="1"/>
    </row>
    <row r="731" spans="8:8" x14ac:dyDescent="0.25">
      <c r="H731" s="1"/>
    </row>
    <row r="732" spans="8:8" x14ac:dyDescent="0.25">
      <c r="H732" s="1"/>
    </row>
    <row r="733" spans="8:8" x14ac:dyDescent="0.25">
      <c r="H733" s="1"/>
    </row>
    <row r="734" spans="8:8" x14ac:dyDescent="0.25">
      <c r="H734" s="1"/>
    </row>
    <row r="735" spans="8:8" x14ac:dyDescent="0.25">
      <c r="H735" s="1"/>
    </row>
    <row r="736" spans="8:8" x14ac:dyDescent="0.25">
      <c r="H736" s="1"/>
    </row>
    <row r="737" spans="8:8" x14ac:dyDescent="0.25">
      <c r="H737" s="1"/>
    </row>
    <row r="738" spans="8:8" x14ac:dyDescent="0.25">
      <c r="H738" s="1"/>
    </row>
    <row r="739" spans="8:8" x14ac:dyDescent="0.25">
      <c r="H739" s="1"/>
    </row>
    <row r="740" spans="8:8" x14ac:dyDescent="0.25">
      <c r="H740" s="1"/>
    </row>
    <row r="741" spans="8:8" x14ac:dyDescent="0.25">
      <c r="H741" s="1"/>
    </row>
    <row r="742" spans="8:8" x14ac:dyDescent="0.25">
      <c r="H742" s="1"/>
    </row>
    <row r="743" spans="8:8" x14ac:dyDescent="0.25">
      <c r="H743" s="1"/>
    </row>
    <row r="744" spans="8:8" x14ac:dyDescent="0.25">
      <c r="H744" s="1"/>
    </row>
    <row r="745" spans="8:8" x14ac:dyDescent="0.25">
      <c r="H745" s="1"/>
    </row>
    <row r="746" spans="8:8" x14ac:dyDescent="0.25">
      <c r="H746" s="1"/>
    </row>
    <row r="747" spans="8:8" x14ac:dyDescent="0.25">
      <c r="H747" s="1"/>
    </row>
    <row r="748" spans="8:8" x14ac:dyDescent="0.25">
      <c r="H748" s="1"/>
    </row>
    <row r="749" spans="8:8" x14ac:dyDescent="0.25">
      <c r="H749" s="1"/>
    </row>
    <row r="750" spans="8:8" x14ac:dyDescent="0.25">
      <c r="H750" s="1"/>
    </row>
    <row r="751" spans="8:8" x14ac:dyDescent="0.25">
      <c r="H751" s="1"/>
    </row>
    <row r="752" spans="8:8" x14ac:dyDescent="0.25">
      <c r="H752" s="1"/>
    </row>
    <row r="753" spans="8:8" x14ac:dyDescent="0.25">
      <c r="H753" s="1"/>
    </row>
    <row r="754" spans="8:8" x14ac:dyDescent="0.25">
      <c r="H754" s="1"/>
    </row>
    <row r="755" spans="8:8" x14ac:dyDescent="0.25">
      <c r="H755" s="1"/>
    </row>
    <row r="756" spans="8:8" x14ac:dyDescent="0.25">
      <c r="H756" s="1"/>
    </row>
    <row r="757" spans="8:8" x14ac:dyDescent="0.25">
      <c r="H757" s="1"/>
    </row>
    <row r="758" spans="8:8" x14ac:dyDescent="0.25">
      <c r="H758" s="1"/>
    </row>
    <row r="759" spans="8:8" x14ac:dyDescent="0.25">
      <c r="H759" s="1"/>
    </row>
    <row r="760" spans="8:8" x14ac:dyDescent="0.25">
      <c r="H760" s="1"/>
    </row>
    <row r="761" spans="8:8" x14ac:dyDescent="0.25">
      <c r="H761" s="1"/>
    </row>
    <row r="762" spans="8:8" x14ac:dyDescent="0.25">
      <c r="H762" s="1"/>
    </row>
    <row r="763" spans="8:8" x14ac:dyDescent="0.25">
      <c r="H763" s="1"/>
    </row>
    <row r="764" spans="8:8" x14ac:dyDescent="0.25">
      <c r="H764" s="1"/>
    </row>
    <row r="765" spans="8:8" x14ac:dyDescent="0.25">
      <c r="H765" s="1"/>
    </row>
    <row r="766" spans="8:8" x14ac:dyDescent="0.25">
      <c r="H766" s="1"/>
    </row>
    <row r="767" spans="8:8" x14ac:dyDescent="0.25">
      <c r="H767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1" spans="8:8" x14ac:dyDescent="0.25">
      <c r="H771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5" spans="8:8" x14ac:dyDescent="0.25">
      <c r="H775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79" spans="8:8" x14ac:dyDescent="0.25">
      <c r="H779" s="1"/>
    </row>
    <row r="780" spans="8:8" x14ac:dyDescent="0.25">
      <c r="H780" s="1"/>
    </row>
    <row r="781" spans="8:8" x14ac:dyDescent="0.25">
      <c r="H781" s="1"/>
    </row>
    <row r="782" spans="8:8" x14ac:dyDescent="0.25">
      <c r="H782" s="1"/>
    </row>
    <row r="783" spans="8:8" x14ac:dyDescent="0.25">
      <c r="H783" s="1"/>
    </row>
    <row r="784" spans="8:8" x14ac:dyDescent="0.25">
      <c r="H784" s="1"/>
    </row>
    <row r="785" spans="8:8" x14ac:dyDescent="0.25">
      <c r="H785" s="1"/>
    </row>
    <row r="786" spans="8:8" x14ac:dyDescent="0.25">
      <c r="H786" s="1"/>
    </row>
    <row r="787" spans="8:8" x14ac:dyDescent="0.25">
      <c r="H787" s="1"/>
    </row>
    <row r="788" spans="8:8" x14ac:dyDescent="0.25">
      <c r="H788" s="1"/>
    </row>
    <row r="789" spans="8:8" x14ac:dyDescent="0.25">
      <c r="H789" s="1"/>
    </row>
    <row r="790" spans="8:8" x14ac:dyDescent="0.25">
      <c r="H790" s="1"/>
    </row>
    <row r="791" spans="8:8" x14ac:dyDescent="0.25">
      <c r="H791" s="1"/>
    </row>
    <row r="792" spans="8:8" x14ac:dyDescent="0.25">
      <c r="H792" s="1"/>
    </row>
    <row r="793" spans="8:8" x14ac:dyDescent="0.25">
      <c r="H793" s="1"/>
    </row>
    <row r="794" spans="8:8" x14ac:dyDescent="0.25">
      <c r="H794" s="1"/>
    </row>
    <row r="795" spans="8:8" x14ac:dyDescent="0.25">
      <c r="H795" s="1"/>
    </row>
    <row r="796" spans="8:8" x14ac:dyDescent="0.25">
      <c r="H796" s="1"/>
    </row>
    <row r="797" spans="8:8" x14ac:dyDescent="0.25">
      <c r="H797" s="1"/>
    </row>
    <row r="798" spans="8:8" x14ac:dyDescent="0.25">
      <c r="H798" s="1"/>
    </row>
    <row r="799" spans="8:8" x14ac:dyDescent="0.25">
      <c r="H799" s="1"/>
    </row>
    <row r="800" spans="8:8" x14ac:dyDescent="0.25">
      <c r="H800" s="1"/>
    </row>
    <row r="801" spans="8:8" x14ac:dyDescent="0.25">
      <c r="H801" s="1"/>
    </row>
    <row r="802" spans="8:8" x14ac:dyDescent="0.25">
      <c r="H802" s="1"/>
    </row>
    <row r="803" spans="8:8" x14ac:dyDescent="0.25">
      <c r="H803" s="1"/>
    </row>
    <row r="804" spans="8:8" x14ac:dyDescent="0.25">
      <c r="H804" s="1"/>
    </row>
    <row r="805" spans="8:8" x14ac:dyDescent="0.25">
      <c r="H805" s="1"/>
    </row>
    <row r="806" spans="8:8" x14ac:dyDescent="0.25">
      <c r="H806" s="1"/>
    </row>
    <row r="807" spans="8:8" x14ac:dyDescent="0.25">
      <c r="H807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3" spans="8:8" x14ac:dyDescent="0.25">
      <c r="H813" s="1"/>
    </row>
    <row r="814" spans="8:8" x14ac:dyDescent="0.25">
      <c r="H814" s="1"/>
    </row>
    <row r="815" spans="8:8" x14ac:dyDescent="0.25">
      <c r="H815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0" spans="8:8" x14ac:dyDescent="0.25">
      <c r="H820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7" spans="8:8" x14ac:dyDescent="0.25">
      <c r="H827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39" spans="8:8" x14ac:dyDescent="0.25">
      <c r="H839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5" spans="8:8" x14ac:dyDescent="0.25">
      <c r="H845" s="1"/>
    </row>
    <row r="846" spans="8:8" x14ac:dyDescent="0.25">
      <c r="H846" s="1"/>
    </row>
    <row r="847" spans="8:8" x14ac:dyDescent="0.25">
      <c r="H847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1" spans="8:8" x14ac:dyDescent="0.25">
      <c r="H861" s="1"/>
    </row>
    <row r="862" spans="8:8" x14ac:dyDescent="0.25">
      <c r="H862" s="1"/>
    </row>
    <row r="863" spans="8:8" x14ac:dyDescent="0.25">
      <c r="H863" s="1"/>
    </row>
    <row r="864" spans="8:8" x14ac:dyDescent="0.25">
      <c r="H864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1" spans="8:8" x14ac:dyDescent="0.25">
      <c r="H871" s="1"/>
    </row>
    <row r="872" spans="8:8" x14ac:dyDescent="0.25">
      <c r="H872" s="1"/>
    </row>
    <row r="873" spans="8:8" x14ac:dyDescent="0.25">
      <c r="H873" s="1"/>
    </row>
    <row r="874" spans="8:8" x14ac:dyDescent="0.25">
      <c r="H874" s="1"/>
    </row>
    <row r="875" spans="8:8" x14ac:dyDescent="0.25">
      <c r="H875" s="1"/>
    </row>
    <row r="876" spans="8:8" x14ac:dyDescent="0.25">
      <c r="H876" s="1"/>
    </row>
    <row r="877" spans="8:8" x14ac:dyDescent="0.25">
      <c r="H877" s="1"/>
    </row>
    <row r="878" spans="8:8" x14ac:dyDescent="0.25">
      <c r="H878" s="1"/>
    </row>
    <row r="879" spans="8:8" x14ac:dyDescent="0.25">
      <c r="H879" s="1"/>
    </row>
    <row r="880" spans="8:8" x14ac:dyDescent="0.25">
      <c r="H880" s="1"/>
    </row>
    <row r="881" spans="8:8" x14ac:dyDescent="0.25">
      <c r="H881" s="1"/>
    </row>
    <row r="882" spans="8:8" x14ac:dyDescent="0.25">
      <c r="H882" s="1"/>
    </row>
    <row r="883" spans="8:8" x14ac:dyDescent="0.25">
      <c r="H883" s="1"/>
    </row>
    <row r="884" spans="8:8" x14ac:dyDescent="0.25">
      <c r="H884" s="1"/>
    </row>
    <row r="885" spans="8:8" x14ac:dyDescent="0.25">
      <c r="H885" s="1"/>
    </row>
    <row r="886" spans="8:8" x14ac:dyDescent="0.25">
      <c r="H886" s="1"/>
    </row>
    <row r="887" spans="8:8" x14ac:dyDescent="0.25">
      <c r="H887" s="1"/>
    </row>
    <row r="888" spans="8:8" x14ac:dyDescent="0.25">
      <c r="H888" s="1"/>
    </row>
    <row r="889" spans="8:8" x14ac:dyDescent="0.25">
      <c r="H889" s="1"/>
    </row>
    <row r="890" spans="8:8" x14ac:dyDescent="0.25">
      <c r="H890" s="1"/>
    </row>
    <row r="891" spans="8:8" x14ac:dyDescent="0.25">
      <c r="H891" s="1"/>
    </row>
    <row r="892" spans="8:8" x14ac:dyDescent="0.25">
      <c r="H892" s="1"/>
    </row>
    <row r="893" spans="8:8" x14ac:dyDescent="0.25">
      <c r="H893" s="1"/>
    </row>
    <row r="894" spans="8:8" x14ac:dyDescent="0.25">
      <c r="H894" s="1"/>
    </row>
    <row r="895" spans="8:8" x14ac:dyDescent="0.25">
      <c r="H895" s="1"/>
    </row>
    <row r="896" spans="8:8" x14ac:dyDescent="0.25">
      <c r="H896" s="1"/>
    </row>
    <row r="897" spans="8:8" x14ac:dyDescent="0.25">
      <c r="H897" s="1"/>
    </row>
    <row r="898" spans="8:8" x14ac:dyDescent="0.25">
      <c r="H898" s="1"/>
    </row>
    <row r="899" spans="8:8" x14ac:dyDescent="0.25">
      <c r="H899" s="1"/>
    </row>
    <row r="900" spans="8:8" x14ac:dyDescent="0.25">
      <c r="H900" s="1"/>
    </row>
    <row r="901" spans="8:8" x14ac:dyDescent="0.25">
      <c r="H901" s="1"/>
    </row>
    <row r="902" spans="8:8" x14ac:dyDescent="0.25">
      <c r="H902" s="1"/>
    </row>
    <row r="903" spans="8:8" x14ac:dyDescent="0.25">
      <c r="H903" s="1"/>
    </row>
    <row r="904" spans="8:8" x14ac:dyDescent="0.25">
      <c r="H904" s="1"/>
    </row>
    <row r="905" spans="8:8" x14ac:dyDescent="0.25">
      <c r="H905" s="1"/>
    </row>
    <row r="906" spans="8:8" x14ac:dyDescent="0.25">
      <c r="H906" s="1"/>
    </row>
    <row r="907" spans="8:8" x14ac:dyDescent="0.25">
      <c r="H907" s="1"/>
    </row>
    <row r="908" spans="8:8" x14ac:dyDescent="0.25">
      <c r="H908" s="1"/>
    </row>
    <row r="909" spans="8:8" x14ac:dyDescent="0.25">
      <c r="H909" s="1"/>
    </row>
    <row r="910" spans="8:8" x14ac:dyDescent="0.25">
      <c r="H910" s="1"/>
    </row>
    <row r="911" spans="8:8" x14ac:dyDescent="0.25">
      <c r="H911" s="1"/>
    </row>
    <row r="912" spans="8:8" x14ac:dyDescent="0.25">
      <c r="H912" s="1"/>
    </row>
    <row r="913" spans="8:8" x14ac:dyDescent="0.25">
      <c r="H913" s="1"/>
    </row>
    <row r="914" spans="8:8" x14ac:dyDescent="0.25">
      <c r="H914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8" spans="8:8" x14ac:dyDescent="0.25">
      <c r="H918" s="1"/>
    </row>
    <row r="919" spans="8:8" x14ac:dyDescent="0.25">
      <c r="H919" s="1"/>
    </row>
    <row r="920" spans="8:8" x14ac:dyDescent="0.25">
      <c r="H920" s="1"/>
    </row>
    <row r="921" spans="8:8" x14ac:dyDescent="0.25">
      <c r="H921" s="1"/>
    </row>
    <row r="922" spans="8:8" x14ac:dyDescent="0.25">
      <c r="H922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6" spans="8:8" x14ac:dyDescent="0.25">
      <c r="H926" s="1"/>
    </row>
    <row r="927" spans="8:8" x14ac:dyDescent="0.25">
      <c r="H927" s="1"/>
    </row>
    <row r="928" spans="8:8" x14ac:dyDescent="0.25">
      <c r="H928" s="1"/>
    </row>
    <row r="929" spans="8:8" x14ac:dyDescent="0.25">
      <c r="H929" s="1"/>
    </row>
    <row r="930" spans="8:8" x14ac:dyDescent="0.25">
      <c r="H930" s="1"/>
    </row>
    <row r="931" spans="8:8" x14ac:dyDescent="0.25">
      <c r="H931" s="1"/>
    </row>
    <row r="932" spans="8:8" x14ac:dyDescent="0.25">
      <c r="H932" s="1"/>
    </row>
    <row r="933" spans="8:8" x14ac:dyDescent="0.25">
      <c r="H933" s="1"/>
    </row>
    <row r="934" spans="8:8" x14ac:dyDescent="0.25">
      <c r="H934" s="1"/>
    </row>
    <row r="935" spans="8:8" x14ac:dyDescent="0.25">
      <c r="H935" s="1"/>
    </row>
    <row r="936" spans="8:8" x14ac:dyDescent="0.25">
      <c r="H936" s="1"/>
    </row>
    <row r="937" spans="8:8" x14ac:dyDescent="0.25">
      <c r="H937" s="1"/>
    </row>
    <row r="938" spans="8:8" x14ac:dyDescent="0.25">
      <c r="H938" s="1"/>
    </row>
    <row r="939" spans="8:8" x14ac:dyDescent="0.25">
      <c r="H939" s="1"/>
    </row>
    <row r="940" spans="8:8" x14ac:dyDescent="0.25">
      <c r="H940" s="1"/>
    </row>
    <row r="941" spans="8:8" x14ac:dyDescent="0.25">
      <c r="H941" s="1"/>
    </row>
    <row r="942" spans="8:8" x14ac:dyDescent="0.25">
      <c r="H942" s="1"/>
    </row>
    <row r="943" spans="8:8" x14ac:dyDescent="0.25">
      <c r="H943" s="1"/>
    </row>
    <row r="944" spans="8:8" x14ac:dyDescent="0.25">
      <c r="H944" s="1"/>
    </row>
    <row r="945" spans="8:8" x14ac:dyDescent="0.25">
      <c r="H945" s="1"/>
    </row>
    <row r="946" spans="8:8" x14ac:dyDescent="0.25">
      <c r="H946" s="1"/>
    </row>
    <row r="947" spans="8:8" x14ac:dyDescent="0.25">
      <c r="H947" s="1"/>
    </row>
    <row r="948" spans="8:8" x14ac:dyDescent="0.25">
      <c r="H948" s="1"/>
    </row>
    <row r="949" spans="8:8" x14ac:dyDescent="0.25">
      <c r="H949" s="1"/>
    </row>
    <row r="950" spans="8:8" x14ac:dyDescent="0.25">
      <c r="H950" s="1"/>
    </row>
    <row r="951" spans="8:8" x14ac:dyDescent="0.25">
      <c r="H951" s="1"/>
    </row>
    <row r="952" spans="8:8" x14ac:dyDescent="0.25">
      <c r="H952" s="1"/>
    </row>
    <row r="953" spans="8:8" x14ac:dyDescent="0.25">
      <c r="H953" s="1"/>
    </row>
    <row r="954" spans="8:8" x14ac:dyDescent="0.25">
      <c r="H954" s="1"/>
    </row>
    <row r="955" spans="8:8" x14ac:dyDescent="0.25">
      <c r="H955" s="1"/>
    </row>
    <row r="956" spans="8:8" x14ac:dyDescent="0.25">
      <c r="H956" s="1"/>
    </row>
    <row r="957" spans="8:8" x14ac:dyDescent="0.25">
      <c r="H957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7" spans="8:8" x14ac:dyDescent="0.25">
      <c r="H967" s="1"/>
    </row>
    <row r="968" spans="8:8" x14ac:dyDescent="0.25">
      <c r="H968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2" spans="8:8" x14ac:dyDescent="0.25">
      <c r="H972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76" spans="8:8" x14ac:dyDescent="0.25">
      <c r="H976" s="1"/>
    </row>
    <row r="977" spans="8:8" x14ac:dyDescent="0.25">
      <c r="H977" s="1"/>
    </row>
    <row r="978" spans="8:8" x14ac:dyDescent="0.25">
      <c r="H978" s="1"/>
    </row>
    <row r="979" spans="8:8" x14ac:dyDescent="0.25">
      <c r="H979" s="1"/>
    </row>
    <row r="980" spans="8:8" x14ac:dyDescent="0.25">
      <c r="H980" s="1"/>
    </row>
    <row r="981" spans="8:8" x14ac:dyDescent="0.25">
      <c r="H981" s="1"/>
    </row>
    <row r="982" spans="8:8" x14ac:dyDescent="0.25">
      <c r="H982" s="1"/>
    </row>
    <row r="983" spans="8:8" x14ac:dyDescent="0.25">
      <c r="H983" s="1"/>
    </row>
    <row r="984" spans="8:8" x14ac:dyDescent="0.25">
      <c r="H984" s="1"/>
    </row>
    <row r="985" spans="8:8" x14ac:dyDescent="0.25">
      <c r="H985" s="1"/>
    </row>
    <row r="986" spans="8:8" x14ac:dyDescent="0.25">
      <c r="H986" s="1"/>
    </row>
    <row r="987" spans="8:8" x14ac:dyDescent="0.25">
      <c r="H987" s="1"/>
    </row>
    <row r="988" spans="8:8" x14ac:dyDescent="0.25">
      <c r="H988" s="1"/>
    </row>
    <row r="989" spans="8:8" x14ac:dyDescent="0.25">
      <c r="H989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4" spans="8:8" x14ac:dyDescent="0.25">
      <c r="H994" s="1"/>
    </row>
    <row r="995" spans="8:8" x14ac:dyDescent="0.25">
      <c r="H995" s="1"/>
    </row>
    <row r="996" spans="8:8" x14ac:dyDescent="0.25">
      <c r="H996" s="1"/>
    </row>
    <row r="997" spans="8:8" x14ac:dyDescent="0.25">
      <c r="H997" s="1"/>
    </row>
    <row r="998" spans="8:8" x14ac:dyDescent="0.25">
      <c r="H998" s="1"/>
    </row>
    <row r="999" spans="8:8" x14ac:dyDescent="0.25">
      <c r="H999" s="1"/>
    </row>
    <row r="1000" spans="8:8" x14ac:dyDescent="0.25">
      <c r="H1000" s="1"/>
    </row>
    <row r="1001" spans="8:8" x14ac:dyDescent="0.25">
      <c r="H1001" s="1"/>
    </row>
    <row r="1002" spans="8:8" x14ac:dyDescent="0.25">
      <c r="H1002" s="1"/>
    </row>
    <row r="1003" spans="8:8" x14ac:dyDescent="0.25">
      <c r="H1003" s="1"/>
    </row>
    <row r="1004" spans="8:8" x14ac:dyDescent="0.25">
      <c r="H1004" s="1"/>
    </row>
    <row r="1005" spans="8:8" x14ac:dyDescent="0.25">
      <c r="H1005" s="1"/>
    </row>
    <row r="1006" spans="8:8" x14ac:dyDescent="0.25">
      <c r="H1006" s="1"/>
    </row>
    <row r="1007" spans="8:8" x14ac:dyDescent="0.25">
      <c r="H1007" s="1"/>
    </row>
    <row r="1008" spans="8:8" x14ac:dyDescent="0.25">
      <c r="H1008" s="1"/>
    </row>
    <row r="1009" spans="8:8" x14ac:dyDescent="0.25">
      <c r="H1009" s="1"/>
    </row>
    <row r="1010" spans="8:8" x14ac:dyDescent="0.25">
      <c r="H1010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18" spans="8:8" x14ac:dyDescent="0.25">
      <c r="H1018" s="1"/>
    </row>
    <row r="1019" spans="8:8" x14ac:dyDescent="0.25">
      <c r="H1019" s="1"/>
    </row>
    <row r="1020" spans="8:8" x14ac:dyDescent="0.25">
      <c r="H1020" s="1"/>
    </row>
    <row r="1021" spans="8:8" x14ac:dyDescent="0.25">
      <c r="H1021" s="1"/>
    </row>
    <row r="1022" spans="8:8" x14ac:dyDescent="0.25">
      <c r="H1022" s="1"/>
    </row>
    <row r="1023" spans="8:8" x14ac:dyDescent="0.25">
      <c r="H1023" s="1"/>
    </row>
    <row r="1024" spans="8:8" x14ac:dyDescent="0.25">
      <c r="H1024" s="1"/>
    </row>
    <row r="1025" spans="8:8" x14ac:dyDescent="0.25">
      <c r="H1025" s="1"/>
    </row>
    <row r="1026" spans="8:8" x14ac:dyDescent="0.25">
      <c r="H1026" s="1"/>
    </row>
    <row r="1027" spans="8:8" x14ac:dyDescent="0.25">
      <c r="H1027" s="1"/>
    </row>
    <row r="1028" spans="8:8" x14ac:dyDescent="0.25">
      <c r="H1028" s="1"/>
    </row>
    <row r="1029" spans="8:8" x14ac:dyDescent="0.25">
      <c r="H1029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3" spans="8:8" x14ac:dyDescent="0.25">
      <c r="H1033" s="1"/>
    </row>
    <row r="1034" spans="8:8" x14ac:dyDescent="0.25">
      <c r="H1034" s="1"/>
    </row>
    <row r="1035" spans="8:8" x14ac:dyDescent="0.25">
      <c r="H1035" s="1"/>
    </row>
    <row r="1036" spans="8:8" x14ac:dyDescent="0.25">
      <c r="H1036" s="1"/>
    </row>
    <row r="1037" spans="8:8" x14ac:dyDescent="0.25">
      <c r="H1037" s="1"/>
    </row>
    <row r="1038" spans="8:8" x14ac:dyDescent="0.25">
      <c r="H1038" s="1"/>
    </row>
    <row r="1039" spans="8:8" x14ac:dyDescent="0.25">
      <c r="H1039" s="1"/>
    </row>
    <row r="1040" spans="8:8" x14ac:dyDescent="0.25">
      <c r="H1040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4" spans="8:8" x14ac:dyDescent="0.25">
      <c r="H1054" s="1"/>
    </row>
    <row r="1055" spans="8:8" x14ac:dyDescent="0.25">
      <c r="H1055" s="1"/>
    </row>
    <row r="1056" spans="8:8" x14ac:dyDescent="0.25">
      <c r="H1056" s="1"/>
    </row>
    <row r="1057" spans="8:8" x14ac:dyDescent="0.25">
      <c r="H1057" s="1"/>
    </row>
    <row r="1058" spans="8:8" x14ac:dyDescent="0.25">
      <c r="H1058" s="1"/>
    </row>
    <row r="1059" spans="8:8" x14ac:dyDescent="0.25">
      <c r="H1059" s="1"/>
    </row>
    <row r="1060" spans="8:8" x14ac:dyDescent="0.25">
      <c r="H1060" s="1"/>
    </row>
    <row r="1061" spans="8:8" x14ac:dyDescent="0.25">
      <c r="H1061" s="1"/>
    </row>
    <row r="1062" spans="8:8" x14ac:dyDescent="0.25">
      <c r="H1062" s="1"/>
    </row>
    <row r="1063" spans="8:8" x14ac:dyDescent="0.25">
      <c r="H1063" s="1"/>
    </row>
    <row r="1064" spans="8:8" x14ac:dyDescent="0.25">
      <c r="H1064" s="1"/>
    </row>
    <row r="1066" spans="8:8" x14ac:dyDescent="0.25">
      <c r="H1066" s="1"/>
    </row>
    <row r="1067" spans="8:8" x14ac:dyDescent="0.25">
      <c r="H1067" s="1"/>
    </row>
    <row r="1068" spans="8:8" x14ac:dyDescent="0.25">
      <c r="H1068" s="1"/>
    </row>
    <row r="1069" spans="8:8" x14ac:dyDescent="0.25">
      <c r="H1069" s="1"/>
    </row>
    <row r="1070" spans="8:8" x14ac:dyDescent="0.25">
      <c r="H1070" s="1"/>
    </row>
    <row r="1071" spans="8:8" x14ac:dyDescent="0.25">
      <c r="H1071" s="1"/>
    </row>
    <row r="1072" spans="8:8" x14ac:dyDescent="0.25">
      <c r="H1072" s="1"/>
    </row>
    <row r="1073" spans="8:8" x14ac:dyDescent="0.25">
      <c r="H1073" s="1"/>
    </row>
    <row r="1074" spans="8:8" x14ac:dyDescent="0.25">
      <c r="H1074" s="1"/>
    </row>
    <row r="1075" spans="8:8" x14ac:dyDescent="0.25">
      <c r="H1075" s="1"/>
    </row>
    <row r="1076" spans="8:8" x14ac:dyDescent="0.25">
      <c r="H1076" s="1"/>
    </row>
    <row r="1077" spans="8:8" x14ac:dyDescent="0.25">
      <c r="H107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098" spans="8:8" x14ac:dyDescent="0.25">
      <c r="H1098" s="1"/>
    </row>
    <row r="1099" spans="8:8" x14ac:dyDescent="0.25">
      <c r="H1099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5" spans="8:8" x14ac:dyDescent="0.25">
      <c r="H1105" s="1"/>
    </row>
    <row r="1106" spans="8:8" x14ac:dyDescent="0.25">
      <c r="H1106" s="1"/>
    </row>
    <row r="1107" spans="8:8" x14ac:dyDescent="0.25">
      <c r="H1107" s="1"/>
    </row>
    <row r="1108" spans="8:8" x14ac:dyDescent="0.25">
      <c r="H1108" s="1"/>
    </row>
    <row r="1109" spans="8:8" x14ac:dyDescent="0.25">
      <c r="H1109" s="1"/>
    </row>
    <row r="1110" spans="8:8" x14ac:dyDescent="0.25">
      <c r="H1110" s="1"/>
    </row>
    <row r="1111" spans="8:8" x14ac:dyDescent="0.25">
      <c r="H1111" s="1"/>
    </row>
    <row r="1112" spans="8:8" x14ac:dyDescent="0.25">
      <c r="H1112" s="1"/>
    </row>
    <row r="1113" spans="8:8" x14ac:dyDescent="0.25">
      <c r="H1113" s="1"/>
    </row>
    <row r="1114" spans="8:8" x14ac:dyDescent="0.25">
      <c r="H1114" s="1"/>
    </row>
    <row r="1115" spans="8:8" x14ac:dyDescent="0.25">
      <c r="H1115" s="1"/>
    </row>
    <row r="1116" spans="8:8" x14ac:dyDescent="0.25">
      <c r="H1116" s="1"/>
    </row>
    <row r="1117" spans="8:8" x14ac:dyDescent="0.25">
      <c r="H1117" s="1"/>
    </row>
    <row r="1118" spans="8:8" x14ac:dyDescent="0.25">
      <c r="H1118" s="1"/>
    </row>
    <row r="1119" spans="8:8" x14ac:dyDescent="0.25">
      <c r="H1119" s="1"/>
    </row>
    <row r="1120" spans="8:8" x14ac:dyDescent="0.25">
      <c r="H1120" s="1"/>
    </row>
    <row r="1121" spans="8:8" x14ac:dyDescent="0.25">
      <c r="H1121" s="1"/>
    </row>
    <row r="1122" spans="8:8" x14ac:dyDescent="0.25">
      <c r="H1122" s="1"/>
    </row>
    <row r="1123" spans="8:8" x14ac:dyDescent="0.25">
      <c r="H1123" s="1"/>
    </row>
    <row r="1124" spans="8:8" x14ac:dyDescent="0.25">
      <c r="H1124" s="1"/>
    </row>
    <row r="1125" spans="8:8" x14ac:dyDescent="0.25">
      <c r="H1125" s="1"/>
    </row>
    <row r="1126" spans="8:8" x14ac:dyDescent="0.25">
      <c r="H1126" s="1"/>
    </row>
    <row r="1127" spans="8:8" x14ac:dyDescent="0.25">
      <c r="H1127" s="1"/>
    </row>
    <row r="1128" spans="8:8" x14ac:dyDescent="0.25">
      <c r="H1128" s="1"/>
    </row>
    <row r="1129" spans="8:8" x14ac:dyDescent="0.25">
      <c r="H1129" s="1"/>
    </row>
    <row r="1130" spans="8:8" x14ac:dyDescent="0.25">
      <c r="H1130" s="1"/>
    </row>
    <row r="1131" spans="8:8" x14ac:dyDescent="0.25">
      <c r="H1131" s="1"/>
    </row>
    <row r="1132" spans="8:8" x14ac:dyDescent="0.25">
      <c r="H1132" s="1"/>
    </row>
    <row r="1133" spans="8:8" x14ac:dyDescent="0.25">
      <c r="H1133" s="1"/>
    </row>
    <row r="1134" spans="8:8" x14ac:dyDescent="0.25">
      <c r="H1134" s="1"/>
    </row>
    <row r="1135" spans="8:8" x14ac:dyDescent="0.25">
      <c r="H1135" s="1"/>
    </row>
    <row r="1136" spans="8:8" x14ac:dyDescent="0.25">
      <c r="H1136" s="1"/>
    </row>
    <row r="1137" spans="8:8" x14ac:dyDescent="0.25">
      <c r="H1137" s="1"/>
    </row>
    <row r="1138" spans="8:8" x14ac:dyDescent="0.25">
      <c r="H1138" s="1"/>
    </row>
    <row r="1139" spans="8:8" x14ac:dyDescent="0.25">
      <c r="H1139" s="1"/>
    </row>
    <row r="1140" spans="8:8" x14ac:dyDescent="0.25">
      <c r="H1140" s="1"/>
    </row>
    <row r="1141" spans="8:8" x14ac:dyDescent="0.25">
      <c r="H1141" s="1"/>
    </row>
    <row r="1142" spans="8:8" x14ac:dyDescent="0.25">
      <c r="H1142" s="1"/>
    </row>
    <row r="1143" spans="8:8" x14ac:dyDescent="0.25">
      <c r="H1143" s="1"/>
    </row>
    <row r="1144" spans="8:8" x14ac:dyDescent="0.25">
      <c r="H1144" s="1"/>
    </row>
    <row r="1145" spans="8:8" x14ac:dyDescent="0.25">
      <c r="H1145" s="1"/>
    </row>
    <row r="1146" spans="8:8" x14ac:dyDescent="0.25">
      <c r="H1146" s="1"/>
    </row>
    <row r="1147" spans="8:8" x14ac:dyDescent="0.25">
      <c r="H1147" s="1"/>
    </row>
    <row r="1148" spans="8:8" x14ac:dyDescent="0.25">
      <c r="H1148" s="1"/>
    </row>
    <row r="1149" spans="8:8" x14ac:dyDescent="0.25">
      <c r="H1149" s="1"/>
    </row>
    <row r="1150" spans="8:8" x14ac:dyDescent="0.25">
      <c r="H1150" s="1"/>
    </row>
    <row r="1151" spans="8:8" x14ac:dyDescent="0.25">
      <c r="H1151" s="1"/>
    </row>
    <row r="1152" spans="8:8" x14ac:dyDescent="0.25">
      <c r="H1152" s="1"/>
    </row>
    <row r="1153" spans="8:8" x14ac:dyDescent="0.25">
      <c r="H1153" s="1"/>
    </row>
    <row r="1154" spans="8:8" x14ac:dyDescent="0.25">
      <c r="H1154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2" spans="8:8" x14ac:dyDescent="0.25">
      <c r="H1182" s="1"/>
    </row>
    <row r="1183" spans="8:8" x14ac:dyDescent="0.25">
      <c r="H1183" s="1"/>
    </row>
    <row r="1184" spans="8:8" x14ac:dyDescent="0.25">
      <c r="H1184" s="1"/>
    </row>
    <row r="1185" spans="8:8" x14ac:dyDescent="0.25">
      <c r="H1185" s="1"/>
    </row>
    <row r="1186" spans="8:8" x14ac:dyDescent="0.25">
      <c r="H1186" s="1"/>
    </row>
    <row r="1187" spans="8:8" x14ac:dyDescent="0.25">
      <c r="H1187" s="1"/>
    </row>
    <row r="1188" spans="8:8" x14ac:dyDescent="0.25">
      <c r="H1188" s="1"/>
    </row>
    <row r="1189" spans="8:8" x14ac:dyDescent="0.25">
      <c r="H1189" s="1"/>
    </row>
    <row r="1190" spans="8:8" x14ac:dyDescent="0.25">
      <c r="H1190" s="1"/>
    </row>
    <row r="1191" spans="8:8" x14ac:dyDescent="0.25">
      <c r="H1191" s="1"/>
    </row>
    <row r="1192" spans="8:8" x14ac:dyDescent="0.25">
      <c r="H1192" s="1"/>
    </row>
    <row r="1193" spans="8:8" x14ac:dyDescent="0.25">
      <c r="H1193" s="1"/>
    </row>
    <row r="1194" spans="8:8" x14ac:dyDescent="0.25">
      <c r="H1194" s="1"/>
    </row>
    <row r="1195" spans="8:8" x14ac:dyDescent="0.25">
      <c r="H1195" s="1"/>
    </row>
    <row r="1196" spans="8:8" x14ac:dyDescent="0.25">
      <c r="H1196" s="1"/>
    </row>
    <row r="1197" spans="8:8" x14ac:dyDescent="0.25">
      <c r="H1197" s="1"/>
    </row>
    <row r="1198" spans="8:8" x14ac:dyDescent="0.25">
      <c r="H1198" s="1"/>
    </row>
    <row r="1199" spans="8:8" x14ac:dyDescent="0.25">
      <c r="H1199" s="1"/>
    </row>
    <row r="1200" spans="8:8" x14ac:dyDescent="0.25">
      <c r="H1200" s="1"/>
    </row>
    <row r="1201" spans="8:8" x14ac:dyDescent="0.25">
      <c r="H1201" s="1"/>
    </row>
    <row r="1202" spans="8:8" x14ac:dyDescent="0.25">
      <c r="H1202" s="1"/>
    </row>
    <row r="1203" spans="8:8" x14ac:dyDescent="0.25">
      <c r="H1203" s="1"/>
    </row>
    <row r="1204" spans="8:8" x14ac:dyDescent="0.25">
      <c r="H1204" s="1"/>
    </row>
    <row r="1205" spans="8:8" x14ac:dyDescent="0.25">
      <c r="H1205" s="1"/>
    </row>
    <row r="1206" spans="8:8" x14ac:dyDescent="0.25">
      <c r="H1206" s="1"/>
    </row>
    <row r="1207" spans="8:8" x14ac:dyDescent="0.25">
      <c r="H1207" s="1"/>
    </row>
    <row r="1208" spans="8:8" x14ac:dyDescent="0.25">
      <c r="H1208" s="1"/>
    </row>
    <row r="1209" spans="8:8" x14ac:dyDescent="0.25">
      <c r="H1209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24" spans="8:8" x14ac:dyDescent="0.25">
      <c r="H1224" s="1"/>
    </row>
    <row r="1225" spans="8:8" x14ac:dyDescent="0.25">
      <c r="H1225" s="1"/>
    </row>
    <row r="1226" spans="8:8" x14ac:dyDescent="0.25">
      <c r="H1226" s="1"/>
    </row>
    <row r="1227" spans="8:8" x14ac:dyDescent="0.25">
      <c r="H1227" s="1"/>
    </row>
    <row r="1228" spans="8:8" x14ac:dyDescent="0.25">
      <c r="H1228" s="1"/>
    </row>
    <row r="1229" spans="8:8" x14ac:dyDescent="0.25">
      <c r="H1229" s="1"/>
    </row>
    <row r="1230" spans="8:8" x14ac:dyDescent="0.25">
      <c r="H1230" s="1"/>
    </row>
    <row r="1231" spans="8:8" x14ac:dyDescent="0.25">
      <c r="H1231" s="1"/>
    </row>
    <row r="1232" spans="8:8" x14ac:dyDescent="0.25">
      <c r="H1232" s="1"/>
    </row>
    <row r="1233" spans="8:8" x14ac:dyDescent="0.25">
      <c r="H123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38" spans="8:8" x14ac:dyDescent="0.25">
      <c r="H1238" s="1"/>
    </row>
    <row r="1239" spans="8:8" x14ac:dyDescent="0.25">
      <c r="H1239" s="1"/>
    </row>
    <row r="1240" spans="8:8" x14ac:dyDescent="0.25">
      <c r="H1240" s="1"/>
    </row>
    <row r="1241" spans="8:8" x14ac:dyDescent="0.25">
      <c r="H1241" s="1"/>
    </row>
    <row r="1242" spans="8:8" x14ac:dyDescent="0.25">
      <c r="H1242" s="1"/>
    </row>
    <row r="1243" spans="8:8" x14ac:dyDescent="0.25">
      <c r="H1243" s="1"/>
    </row>
    <row r="1244" spans="8:8" x14ac:dyDescent="0.25">
      <c r="H1244" s="1"/>
    </row>
    <row r="1245" spans="8:8" x14ac:dyDescent="0.25">
      <c r="H1245" s="1"/>
    </row>
    <row r="1246" spans="8:8" x14ac:dyDescent="0.25">
      <c r="H1246" s="1"/>
    </row>
    <row r="1247" spans="8:8" x14ac:dyDescent="0.25">
      <c r="H1247" s="1"/>
    </row>
    <row r="1248" spans="8:8" x14ac:dyDescent="0.25">
      <c r="H1248" s="1"/>
    </row>
    <row r="1249" spans="8:8" x14ac:dyDescent="0.25">
      <c r="H1249" s="1"/>
    </row>
    <row r="1250" spans="8:8" x14ac:dyDescent="0.25">
      <c r="H1250" s="1"/>
    </row>
    <row r="1251" spans="8:8" x14ac:dyDescent="0.25">
      <c r="H1251" s="1"/>
    </row>
    <row r="1252" spans="8:8" x14ac:dyDescent="0.25">
      <c r="H1252" s="1"/>
    </row>
    <row r="1253" spans="8:8" x14ac:dyDescent="0.25">
      <c r="H1253" s="1"/>
    </row>
    <row r="1254" spans="8:8" x14ac:dyDescent="0.25">
      <c r="H1254" s="1"/>
    </row>
    <row r="1255" spans="8:8" x14ac:dyDescent="0.25">
      <c r="H1255" s="1"/>
    </row>
    <row r="1256" spans="8:8" x14ac:dyDescent="0.25">
      <c r="H1256" s="1"/>
    </row>
    <row r="1257" spans="8:8" x14ac:dyDescent="0.25">
      <c r="H1257" s="1"/>
    </row>
    <row r="1258" spans="8:8" x14ac:dyDescent="0.25">
      <c r="H1258" s="1"/>
    </row>
    <row r="1259" spans="8:8" x14ac:dyDescent="0.25">
      <c r="H1259" s="1"/>
    </row>
    <row r="1260" spans="8:8" x14ac:dyDescent="0.25">
      <c r="H1260" s="1"/>
    </row>
    <row r="1261" spans="8:8" x14ac:dyDescent="0.25">
      <c r="H1261" s="1"/>
    </row>
    <row r="1262" spans="8:8" x14ac:dyDescent="0.25">
      <c r="H1262" s="1"/>
    </row>
    <row r="1263" spans="8:8" x14ac:dyDescent="0.25">
      <c r="H1263" s="1"/>
    </row>
    <row r="1264" spans="8:8" x14ac:dyDescent="0.25">
      <c r="H1264" s="1"/>
    </row>
    <row r="1265" spans="8:8" x14ac:dyDescent="0.25">
      <c r="H1265" s="1"/>
    </row>
    <row r="1266" spans="8:8" x14ac:dyDescent="0.25">
      <c r="H1266" s="1"/>
    </row>
    <row r="1267" spans="8:8" x14ac:dyDescent="0.25">
      <c r="H1267" s="1"/>
    </row>
    <row r="1268" spans="8:8" x14ac:dyDescent="0.25">
      <c r="H1268" s="1"/>
    </row>
    <row r="1269" spans="8:8" x14ac:dyDescent="0.25">
      <c r="H1269" s="1"/>
    </row>
    <row r="1270" spans="8:8" x14ac:dyDescent="0.25">
      <c r="H1270" s="1"/>
    </row>
    <row r="1271" spans="8:8" x14ac:dyDescent="0.25">
      <c r="H1271" s="1"/>
    </row>
    <row r="1272" spans="8:8" x14ac:dyDescent="0.25">
      <c r="H1272" s="1"/>
    </row>
    <row r="1273" spans="8:8" x14ac:dyDescent="0.25">
      <c r="H1273" s="1"/>
    </row>
    <row r="1274" spans="8:8" x14ac:dyDescent="0.25">
      <c r="H1274" s="1"/>
    </row>
    <row r="1275" spans="8:8" x14ac:dyDescent="0.25">
      <c r="H1275" s="1"/>
    </row>
    <row r="1276" spans="8:8" x14ac:dyDescent="0.25">
      <c r="H1276" s="1"/>
    </row>
    <row r="1277" spans="8:8" x14ac:dyDescent="0.25">
      <c r="H1277" s="1"/>
    </row>
    <row r="1278" spans="8:8" x14ac:dyDescent="0.25">
      <c r="H1278" s="1"/>
    </row>
    <row r="1279" spans="8:8" x14ac:dyDescent="0.25">
      <c r="H1279" s="1"/>
    </row>
    <row r="1280" spans="8:8" x14ac:dyDescent="0.25">
      <c r="H1280" s="1"/>
    </row>
    <row r="1281" spans="8:8" x14ac:dyDescent="0.25">
      <c r="H1281" s="1"/>
    </row>
    <row r="1282" spans="8:8" x14ac:dyDescent="0.25">
      <c r="H1282" s="1"/>
    </row>
    <row r="1283" spans="8:8" x14ac:dyDescent="0.25">
      <c r="H1283" s="1"/>
    </row>
    <row r="1284" spans="8:8" x14ac:dyDescent="0.25">
      <c r="H1284" s="1"/>
    </row>
    <row r="1285" spans="8:8" x14ac:dyDescent="0.25">
      <c r="H1285" s="1"/>
    </row>
    <row r="1286" spans="8:8" x14ac:dyDescent="0.25">
      <c r="H1286" s="1"/>
    </row>
    <row r="1287" spans="8:8" x14ac:dyDescent="0.25">
      <c r="H1287" s="1"/>
    </row>
    <row r="1288" spans="8:8" x14ac:dyDescent="0.25">
      <c r="H1288" s="1"/>
    </row>
    <row r="1289" spans="8:8" x14ac:dyDescent="0.25">
      <c r="H1289" s="1"/>
    </row>
    <row r="1290" spans="8:8" x14ac:dyDescent="0.25">
      <c r="H1290" s="1"/>
    </row>
    <row r="1291" spans="8:8" x14ac:dyDescent="0.25">
      <c r="H1291" s="1"/>
    </row>
    <row r="1292" spans="8:8" x14ac:dyDescent="0.25">
      <c r="H1292" s="1"/>
    </row>
    <row r="1293" spans="8:8" x14ac:dyDescent="0.25">
      <c r="H1293" s="1"/>
    </row>
    <row r="1294" spans="8:8" x14ac:dyDescent="0.25">
      <c r="H1294" s="1"/>
    </row>
    <row r="1295" spans="8:8" x14ac:dyDescent="0.25">
      <c r="H1295" s="1"/>
    </row>
    <row r="1296" spans="8:8" x14ac:dyDescent="0.25">
      <c r="H1296" s="1"/>
    </row>
    <row r="1297" spans="8:8" x14ac:dyDescent="0.25">
      <c r="H1297" s="1"/>
    </row>
    <row r="1298" spans="8:8" x14ac:dyDescent="0.25">
      <c r="H1298" s="1"/>
    </row>
    <row r="1299" spans="8:8" x14ac:dyDescent="0.25">
      <c r="H1299" s="1"/>
    </row>
    <row r="1300" spans="8:8" x14ac:dyDescent="0.25">
      <c r="H1300" s="1"/>
    </row>
    <row r="1301" spans="8:8" x14ac:dyDescent="0.25">
      <c r="H1301" s="1"/>
    </row>
    <row r="1302" spans="8:8" x14ac:dyDescent="0.25">
      <c r="H1302" s="1"/>
    </row>
    <row r="1303" spans="8:8" x14ac:dyDescent="0.25">
      <c r="H1303" s="1"/>
    </row>
    <row r="1304" spans="8:8" x14ac:dyDescent="0.25">
      <c r="H1304" s="1"/>
    </row>
    <row r="1305" spans="8:8" x14ac:dyDescent="0.25">
      <c r="H1305" s="1"/>
    </row>
    <row r="1306" spans="8:8" x14ac:dyDescent="0.25">
      <c r="H1306" s="1"/>
    </row>
    <row r="1307" spans="8:8" x14ac:dyDescent="0.25">
      <c r="H1307" s="1"/>
    </row>
    <row r="1308" spans="8:8" x14ac:dyDescent="0.25">
      <c r="H1308" s="1"/>
    </row>
    <row r="1309" spans="8:8" x14ac:dyDescent="0.25">
      <c r="H1309" s="1"/>
    </row>
    <row r="1310" spans="8:8" x14ac:dyDescent="0.25">
      <c r="H1310" s="1"/>
    </row>
    <row r="1311" spans="8:8" x14ac:dyDescent="0.25">
      <c r="H1311" s="1"/>
    </row>
    <row r="1312" spans="8:8" x14ac:dyDescent="0.25">
      <c r="H1312" s="1"/>
    </row>
    <row r="1313" spans="8:8" x14ac:dyDescent="0.25">
      <c r="H1313" s="1"/>
    </row>
    <row r="1314" spans="8:8" x14ac:dyDescent="0.25">
      <c r="H1314" s="1"/>
    </row>
    <row r="1315" spans="8:8" x14ac:dyDescent="0.25">
      <c r="H1315" s="1"/>
    </row>
    <row r="1316" spans="8:8" x14ac:dyDescent="0.25">
      <c r="H1316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3" spans="8:8" x14ac:dyDescent="0.25">
      <c r="H1323" s="1"/>
    </row>
    <row r="1324" spans="8:8" x14ac:dyDescent="0.25">
      <c r="H1324" s="1"/>
    </row>
    <row r="1325" spans="8:8" x14ac:dyDescent="0.25">
      <c r="H1325" s="1"/>
    </row>
    <row r="1326" spans="8:8" x14ac:dyDescent="0.25">
      <c r="H1326" s="1"/>
    </row>
    <row r="1327" spans="8:8" x14ac:dyDescent="0.25">
      <c r="H1327" s="1"/>
    </row>
    <row r="1328" spans="8:8" x14ac:dyDescent="0.25">
      <c r="H1328" s="1"/>
    </row>
    <row r="1329" spans="8:8" x14ac:dyDescent="0.25">
      <c r="H1329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3" spans="8:8" x14ac:dyDescent="0.25">
      <c r="H1333" s="1"/>
    </row>
    <row r="1334" spans="8:8" x14ac:dyDescent="0.25">
      <c r="H1334" s="1"/>
    </row>
    <row r="1335" spans="8:8" x14ac:dyDescent="0.25">
      <c r="H1335" s="1"/>
    </row>
    <row r="1336" spans="8:8" x14ac:dyDescent="0.25">
      <c r="H1336" s="1"/>
    </row>
    <row r="1337" spans="8:8" x14ac:dyDescent="0.25">
      <c r="H1337" s="1"/>
    </row>
    <row r="1338" spans="8:8" x14ac:dyDescent="0.25">
      <c r="H1338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5" spans="8:8" x14ac:dyDescent="0.25">
      <c r="H1355" s="1"/>
    </row>
    <row r="1356" spans="8:8" x14ac:dyDescent="0.25">
      <c r="H1356" s="1"/>
    </row>
    <row r="1357" spans="8:8" x14ac:dyDescent="0.25">
      <c r="H1357" s="1"/>
    </row>
    <row r="1358" spans="8:8" x14ac:dyDescent="0.25">
      <c r="H1358" s="1"/>
    </row>
    <row r="1359" spans="8:8" x14ac:dyDescent="0.25">
      <c r="H1359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0" spans="8:8" x14ac:dyDescent="0.25">
      <c r="H1380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6" spans="8:8" x14ac:dyDescent="0.25">
      <c r="H1386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2" spans="8:8" x14ac:dyDescent="0.25">
      <c r="H1392" s="1"/>
    </row>
    <row r="1393" spans="8:8" x14ac:dyDescent="0.25">
      <c r="H1393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3" spans="8:8" x14ac:dyDescent="0.25">
      <c r="H1423" s="1"/>
    </row>
    <row r="1424" spans="8:8" x14ac:dyDescent="0.25">
      <c r="H1424" s="1"/>
    </row>
    <row r="1425" spans="8:8" x14ac:dyDescent="0.25">
      <c r="H1425" s="1"/>
    </row>
    <row r="1426" spans="8:8" x14ac:dyDescent="0.25">
      <c r="H1426" s="1"/>
    </row>
    <row r="1427" spans="8:8" x14ac:dyDescent="0.25">
      <c r="H1427" s="1"/>
    </row>
    <row r="1428" spans="8:8" x14ac:dyDescent="0.25">
      <c r="H1428" s="1"/>
    </row>
    <row r="1429" spans="8:8" x14ac:dyDescent="0.25">
      <c r="H1429" s="1"/>
    </row>
    <row r="1430" spans="8:8" x14ac:dyDescent="0.25">
      <c r="H1430" s="1"/>
    </row>
    <row r="1431" spans="8:8" x14ac:dyDescent="0.25">
      <c r="H1431" s="1"/>
    </row>
    <row r="1432" spans="8:8" x14ac:dyDescent="0.25">
      <c r="H1432" s="1"/>
    </row>
    <row r="1433" spans="8:8" x14ac:dyDescent="0.25">
      <c r="H1433" s="1"/>
    </row>
    <row r="1434" spans="8:8" x14ac:dyDescent="0.25">
      <c r="H1434" s="1"/>
    </row>
    <row r="1435" spans="8:8" x14ac:dyDescent="0.25">
      <c r="H1435" s="1"/>
    </row>
    <row r="1436" spans="8:8" x14ac:dyDescent="0.25">
      <c r="H1436" s="1"/>
    </row>
    <row r="1437" spans="8:8" x14ac:dyDescent="0.25">
      <c r="H1437" s="1"/>
    </row>
    <row r="1438" spans="8:8" x14ac:dyDescent="0.25">
      <c r="H1438" s="1"/>
    </row>
    <row r="1439" spans="8:8" x14ac:dyDescent="0.25">
      <c r="H1439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3" spans="8:8" x14ac:dyDescent="0.25">
      <c r="H1443" s="1"/>
    </row>
    <row r="1444" spans="8:8" x14ac:dyDescent="0.25">
      <c r="H1444" s="1"/>
    </row>
    <row r="1445" spans="8:8" x14ac:dyDescent="0.25">
      <c r="H1445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49" spans="8:8" x14ac:dyDescent="0.25">
      <c r="H1449" s="1"/>
    </row>
    <row r="1450" spans="8:8" x14ac:dyDescent="0.25">
      <c r="H1450" s="1"/>
    </row>
    <row r="1451" spans="8:8" x14ac:dyDescent="0.25">
      <c r="H1451" s="1"/>
    </row>
    <row r="1452" spans="8:8" x14ac:dyDescent="0.25">
      <c r="H1452" s="1"/>
    </row>
    <row r="1453" spans="8:8" x14ac:dyDescent="0.25">
      <c r="H1453" s="1"/>
    </row>
    <row r="1454" spans="8:8" x14ac:dyDescent="0.25">
      <c r="H1454" s="1"/>
    </row>
    <row r="1455" spans="8:8" x14ac:dyDescent="0.25">
      <c r="H1455" s="1"/>
    </row>
    <row r="1456" spans="8:8" x14ac:dyDescent="0.25">
      <c r="H1456" s="1"/>
    </row>
    <row r="1457" spans="8:8" x14ac:dyDescent="0.25">
      <c r="H1457" s="1"/>
    </row>
    <row r="1458" spans="8:8" x14ac:dyDescent="0.25">
      <c r="H1458" s="1"/>
    </row>
    <row r="1459" spans="8:8" x14ac:dyDescent="0.25">
      <c r="H1459" s="1"/>
    </row>
    <row r="1460" spans="8:8" x14ac:dyDescent="0.25">
      <c r="H1460" s="1"/>
    </row>
    <row r="1461" spans="8:8" x14ac:dyDescent="0.25">
      <c r="H1461" s="1"/>
    </row>
    <row r="1462" spans="8:8" x14ac:dyDescent="0.25">
      <c r="H1462" s="1"/>
    </row>
    <row r="1463" spans="8:8" x14ac:dyDescent="0.25">
      <c r="H1463" s="1"/>
    </row>
    <row r="1464" spans="8:8" x14ac:dyDescent="0.25">
      <c r="H1464" s="1"/>
    </row>
    <row r="1465" spans="8:8" x14ac:dyDescent="0.25">
      <c r="H1465" s="1"/>
    </row>
    <row r="1466" spans="8:8" x14ac:dyDescent="0.25">
      <c r="H1466" s="1"/>
    </row>
    <row r="1467" spans="8:8" x14ac:dyDescent="0.25">
      <c r="H1467" s="1"/>
    </row>
    <row r="1468" spans="8:8" x14ac:dyDescent="0.25">
      <c r="H1468" s="1"/>
    </row>
    <row r="1469" spans="8:8" x14ac:dyDescent="0.25">
      <c r="H1469" s="1"/>
    </row>
    <row r="1470" spans="8:8" x14ac:dyDescent="0.25">
      <c r="H1470" s="1"/>
    </row>
    <row r="1471" spans="8:8" x14ac:dyDescent="0.25">
      <c r="H1471" s="1"/>
    </row>
    <row r="1472" spans="8:8" x14ac:dyDescent="0.25">
      <c r="H1472" s="1"/>
    </row>
    <row r="1473" spans="8:8" x14ac:dyDescent="0.25">
      <c r="H1473" s="1"/>
    </row>
    <row r="1474" spans="8:8" x14ac:dyDescent="0.25">
      <c r="H1474" s="1"/>
    </row>
    <row r="1475" spans="8:8" x14ac:dyDescent="0.25">
      <c r="H1475" s="1"/>
    </row>
    <row r="1476" spans="8:8" x14ac:dyDescent="0.25">
      <c r="H1476" s="1"/>
    </row>
    <row r="1477" spans="8:8" x14ac:dyDescent="0.25">
      <c r="H1477" s="1"/>
    </row>
    <row r="1478" spans="8:8" x14ac:dyDescent="0.25">
      <c r="H1478" s="1"/>
    </row>
    <row r="1479" spans="8:8" x14ac:dyDescent="0.25">
      <c r="H1479" s="1"/>
    </row>
    <row r="1480" spans="8:8" x14ac:dyDescent="0.25">
      <c r="H1480" s="1"/>
    </row>
    <row r="1481" spans="8:8" x14ac:dyDescent="0.25">
      <c r="H1481" s="1"/>
    </row>
    <row r="1482" spans="8:8" x14ac:dyDescent="0.25">
      <c r="H1482" s="1"/>
    </row>
    <row r="1483" spans="8:8" x14ac:dyDescent="0.25">
      <c r="H1483" s="1"/>
    </row>
    <row r="1484" spans="8:8" x14ac:dyDescent="0.25">
      <c r="H1484" s="1"/>
    </row>
    <row r="1485" spans="8:8" x14ac:dyDescent="0.25">
      <c r="H1485" s="1"/>
    </row>
    <row r="1486" spans="8:8" x14ac:dyDescent="0.25">
      <c r="H1486" s="1"/>
    </row>
    <row r="1487" spans="8:8" x14ac:dyDescent="0.25">
      <c r="H1487" s="1"/>
    </row>
    <row r="1488" spans="8:8" x14ac:dyDescent="0.25">
      <c r="H1488" s="1"/>
    </row>
    <row r="1489" spans="8:8" x14ac:dyDescent="0.25">
      <c r="H1489" s="1"/>
    </row>
    <row r="1490" spans="8:8" x14ac:dyDescent="0.25">
      <c r="H1490" s="1"/>
    </row>
    <row r="1491" spans="8:8" x14ac:dyDescent="0.25">
      <c r="H1491" s="1"/>
    </row>
    <row r="1492" spans="8:8" x14ac:dyDescent="0.25">
      <c r="H1492" s="1"/>
    </row>
    <row r="1493" spans="8:8" x14ac:dyDescent="0.25">
      <c r="H1493" s="1"/>
    </row>
    <row r="1494" spans="8:8" x14ac:dyDescent="0.25">
      <c r="H1494" s="1"/>
    </row>
    <row r="1495" spans="8:8" x14ac:dyDescent="0.25">
      <c r="H1495" s="1"/>
    </row>
    <row r="1496" spans="8:8" x14ac:dyDescent="0.25">
      <c r="H1496" s="1"/>
    </row>
    <row r="1497" spans="8:8" x14ac:dyDescent="0.25">
      <c r="H1497" s="1"/>
    </row>
    <row r="1498" spans="8:8" x14ac:dyDescent="0.25">
      <c r="H1498" s="1"/>
    </row>
    <row r="1499" spans="8:8" x14ac:dyDescent="0.25">
      <c r="H1499" s="1"/>
    </row>
    <row r="1500" spans="8:8" x14ac:dyDescent="0.25">
      <c r="H1500" s="1"/>
    </row>
    <row r="1501" spans="8:8" x14ac:dyDescent="0.25">
      <c r="H1501" s="1"/>
    </row>
    <row r="1502" spans="8:8" x14ac:dyDescent="0.25">
      <c r="H1502" s="1"/>
    </row>
    <row r="1503" spans="8:8" x14ac:dyDescent="0.25">
      <c r="H1503" s="1"/>
    </row>
    <row r="1504" spans="8:8" x14ac:dyDescent="0.25">
      <c r="H1504" s="1"/>
    </row>
    <row r="1505" spans="8:8" x14ac:dyDescent="0.25">
      <c r="H1505" s="1"/>
    </row>
    <row r="1506" spans="8:8" x14ac:dyDescent="0.25">
      <c r="H1506" s="1"/>
    </row>
    <row r="1507" spans="8:8" x14ac:dyDescent="0.25">
      <c r="H1507" s="1"/>
    </row>
    <row r="1508" spans="8:8" x14ac:dyDescent="0.25">
      <c r="H1508" s="1"/>
    </row>
    <row r="1509" spans="8:8" x14ac:dyDescent="0.25">
      <c r="H1509" s="1"/>
    </row>
    <row r="1510" spans="8:8" x14ac:dyDescent="0.25">
      <c r="H1510" s="1"/>
    </row>
    <row r="1511" spans="8:8" x14ac:dyDescent="0.25">
      <c r="H1511" s="1"/>
    </row>
    <row r="1512" spans="8:8" x14ac:dyDescent="0.25">
      <c r="H1512" s="1"/>
    </row>
    <row r="1513" spans="8:8" x14ac:dyDescent="0.25">
      <c r="H1513" s="1"/>
    </row>
    <row r="1514" spans="8:8" x14ac:dyDescent="0.25">
      <c r="H1514" s="1"/>
    </row>
    <row r="1515" spans="8:8" x14ac:dyDescent="0.25">
      <c r="H1515" s="1"/>
    </row>
    <row r="1516" spans="8:8" x14ac:dyDescent="0.25">
      <c r="H1516" s="1"/>
    </row>
    <row r="1517" spans="8:8" x14ac:dyDescent="0.25">
      <c r="H1517" s="1"/>
    </row>
    <row r="1518" spans="8:8" x14ac:dyDescent="0.25">
      <c r="H1518" s="1"/>
    </row>
    <row r="1519" spans="8:8" x14ac:dyDescent="0.25">
      <c r="H1519" s="1"/>
    </row>
    <row r="1520" spans="8:8" x14ac:dyDescent="0.25">
      <c r="H1520" s="1"/>
    </row>
    <row r="1521" spans="8:8" x14ac:dyDescent="0.25">
      <c r="H1521" s="1"/>
    </row>
    <row r="1522" spans="8:8" x14ac:dyDescent="0.25">
      <c r="H1522" s="1"/>
    </row>
    <row r="1523" spans="8:8" x14ac:dyDescent="0.25">
      <c r="H1523" s="1"/>
    </row>
    <row r="1524" spans="8:8" x14ac:dyDescent="0.25">
      <c r="H1524" s="1"/>
    </row>
    <row r="1525" spans="8:8" x14ac:dyDescent="0.25">
      <c r="H1525" s="1"/>
    </row>
    <row r="1526" spans="8:8" x14ac:dyDescent="0.25">
      <c r="H1526" s="1"/>
    </row>
    <row r="1527" spans="8:8" x14ac:dyDescent="0.25">
      <c r="H1527" s="1"/>
    </row>
    <row r="1528" spans="8:8" x14ac:dyDescent="0.25">
      <c r="H1528" s="1"/>
    </row>
    <row r="1529" spans="8:8" x14ac:dyDescent="0.25">
      <c r="H1529" s="1"/>
    </row>
    <row r="1530" spans="8:8" x14ac:dyDescent="0.25">
      <c r="H1530" s="1"/>
    </row>
    <row r="1531" spans="8:8" x14ac:dyDescent="0.25">
      <c r="H1531" s="1"/>
    </row>
    <row r="1532" spans="8:8" x14ac:dyDescent="0.25">
      <c r="H1532" s="1"/>
    </row>
    <row r="1533" spans="8:8" x14ac:dyDescent="0.25">
      <c r="H1533" s="1"/>
    </row>
    <row r="1534" spans="8:8" x14ac:dyDescent="0.25">
      <c r="H1534" s="1"/>
    </row>
    <row r="1535" spans="8:8" x14ac:dyDescent="0.25">
      <c r="H1535" s="1"/>
    </row>
    <row r="1536" spans="8:8" x14ac:dyDescent="0.25">
      <c r="H1536" s="1"/>
    </row>
    <row r="1537" spans="8:8" x14ac:dyDescent="0.25">
      <c r="H1537" s="1"/>
    </row>
    <row r="1538" spans="8:8" x14ac:dyDescent="0.25">
      <c r="H1538" s="1"/>
    </row>
    <row r="1539" spans="8:8" x14ac:dyDescent="0.25">
      <c r="H1539" s="1"/>
    </row>
    <row r="1540" spans="8:8" x14ac:dyDescent="0.25">
      <c r="H1540" s="1"/>
    </row>
    <row r="1541" spans="8:8" x14ac:dyDescent="0.25">
      <c r="H1541" s="1"/>
    </row>
    <row r="1542" spans="8:8" x14ac:dyDescent="0.25">
      <c r="H1542" s="1"/>
    </row>
    <row r="1543" spans="8:8" x14ac:dyDescent="0.25">
      <c r="H1543" s="1"/>
    </row>
    <row r="1544" spans="8:8" x14ac:dyDescent="0.25">
      <c r="H1544" s="1"/>
    </row>
    <row r="1545" spans="8:8" x14ac:dyDescent="0.25">
      <c r="H1545" s="1"/>
    </row>
    <row r="1546" spans="8:8" x14ac:dyDescent="0.25">
      <c r="H1546" s="1"/>
    </row>
    <row r="1547" spans="8:8" x14ac:dyDescent="0.25">
      <c r="H1547" s="1"/>
    </row>
    <row r="1548" spans="8:8" x14ac:dyDescent="0.25">
      <c r="H1548" s="1"/>
    </row>
    <row r="1549" spans="8:8" x14ac:dyDescent="0.25">
      <c r="H1549" s="1"/>
    </row>
    <row r="1550" spans="8:8" x14ac:dyDescent="0.25">
      <c r="H1550" s="1"/>
    </row>
    <row r="1551" spans="8:8" x14ac:dyDescent="0.25">
      <c r="H1551" s="1"/>
    </row>
    <row r="1552" spans="8:8" x14ac:dyDescent="0.25">
      <c r="H1552" s="1"/>
    </row>
    <row r="1553" spans="8:8" x14ac:dyDescent="0.25">
      <c r="H1553" s="1"/>
    </row>
    <row r="1554" spans="8:8" x14ac:dyDescent="0.25">
      <c r="H1554" s="1"/>
    </row>
    <row r="1555" spans="8:8" x14ac:dyDescent="0.25">
      <c r="H1555" s="1"/>
    </row>
    <row r="1556" spans="8:8" x14ac:dyDescent="0.25">
      <c r="H1556" s="1"/>
    </row>
    <row r="1557" spans="8:8" x14ac:dyDescent="0.25">
      <c r="H1557" s="1"/>
    </row>
    <row r="1558" spans="8:8" x14ac:dyDescent="0.25">
      <c r="H1558" s="1"/>
    </row>
    <row r="1559" spans="8:8" x14ac:dyDescent="0.25">
      <c r="H1559" s="1"/>
    </row>
    <row r="1560" spans="8:8" x14ac:dyDescent="0.25">
      <c r="H1560" s="1"/>
    </row>
    <row r="1561" spans="8:8" x14ac:dyDescent="0.25">
      <c r="H1561" s="1"/>
    </row>
    <row r="1562" spans="8:8" x14ac:dyDescent="0.25">
      <c r="H1562" s="1"/>
    </row>
    <row r="1563" spans="8:8" x14ac:dyDescent="0.25">
      <c r="H1563" s="1"/>
    </row>
    <row r="1564" spans="8:8" x14ac:dyDescent="0.25">
      <c r="H1564" s="1"/>
    </row>
    <row r="1565" spans="8:8" x14ac:dyDescent="0.25">
      <c r="H1565" s="1"/>
    </row>
    <row r="1566" spans="8:8" x14ac:dyDescent="0.25">
      <c r="H1566" s="1"/>
    </row>
    <row r="1567" spans="8:8" x14ac:dyDescent="0.25">
      <c r="H1567" s="1"/>
    </row>
    <row r="1568" spans="8:8" x14ac:dyDescent="0.25">
      <c r="H1568" s="1"/>
    </row>
    <row r="1569" spans="8:8" x14ac:dyDescent="0.25">
      <c r="H1569" s="1"/>
    </row>
    <row r="1570" spans="8:8" x14ac:dyDescent="0.25">
      <c r="H1570" s="1"/>
    </row>
    <row r="1571" spans="8:8" x14ac:dyDescent="0.25">
      <c r="H1571" s="1"/>
    </row>
    <row r="1572" spans="8:8" x14ac:dyDescent="0.25">
      <c r="H1572" s="1"/>
    </row>
    <row r="1573" spans="8:8" x14ac:dyDescent="0.25">
      <c r="H1573" s="1"/>
    </row>
    <row r="1574" spans="8:8" x14ac:dyDescent="0.25">
      <c r="H1574" s="1"/>
    </row>
    <row r="1575" spans="8:8" x14ac:dyDescent="0.25">
      <c r="H1575" s="1"/>
    </row>
    <row r="1576" spans="8:8" x14ac:dyDescent="0.25">
      <c r="H1576" s="1"/>
    </row>
    <row r="1577" spans="8:8" x14ac:dyDescent="0.25">
      <c r="H1577" s="1"/>
    </row>
    <row r="1578" spans="8:8" x14ac:dyDescent="0.25">
      <c r="H1578" s="1"/>
    </row>
    <row r="1579" spans="8:8" x14ac:dyDescent="0.25">
      <c r="H1579" s="1"/>
    </row>
    <row r="1580" spans="8:8" x14ac:dyDescent="0.25">
      <c r="H1580" s="1"/>
    </row>
    <row r="1581" spans="8:8" x14ac:dyDescent="0.25">
      <c r="H1581" s="1"/>
    </row>
    <row r="1582" spans="8:8" x14ac:dyDescent="0.25">
      <c r="H1582" s="1"/>
    </row>
    <row r="1583" spans="8:8" x14ac:dyDescent="0.25">
      <c r="H1583" s="1"/>
    </row>
    <row r="1584" spans="8:8" x14ac:dyDescent="0.25">
      <c r="H1584" s="1"/>
    </row>
    <row r="1585" spans="8:8" x14ac:dyDescent="0.25">
      <c r="H1585" s="1"/>
    </row>
    <row r="1586" spans="8:8" x14ac:dyDescent="0.25">
      <c r="H1586" s="1"/>
    </row>
    <row r="1587" spans="8:8" x14ac:dyDescent="0.25">
      <c r="H1587" s="1"/>
    </row>
    <row r="1588" spans="8:8" x14ac:dyDescent="0.25">
      <c r="H1588" s="1"/>
    </row>
    <row r="1589" spans="8:8" x14ac:dyDescent="0.25">
      <c r="H1589" s="1"/>
    </row>
    <row r="1590" spans="8:8" x14ac:dyDescent="0.25">
      <c r="H1590" s="1"/>
    </row>
    <row r="1591" spans="8:8" x14ac:dyDescent="0.25">
      <c r="H1591" s="1"/>
    </row>
    <row r="1592" spans="8:8" x14ac:dyDescent="0.25">
      <c r="H1592" s="1"/>
    </row>
    <row r="1593" spans="8:8" x14ac:dyDescent="0.25">
      <c r="H1593" s="1"/>
    </row>
    <row r="1594" spans="8:8" x14ac:dyDescent="0.25">
      <c r="H1594" s="1"/>
    </row>
    <row r="1595" spans="8:8" x14ac:dyDescent="0.25">
      <c r="H1595" s="1"/>
    </row>
    <row r="1596" spans="8:8" x14ac:dyDescent="0.25">
      <c r="H1596" s="1"/>
    </row>
    <row r="1597" spans="8:8" x14ac:dyDescent="0.25">
      <c r="H1597" s="1"/>
    </row>
    <row r="1598" spans="8:8" x14ac:dyDescent="0.25">
      <c r="H1598" s="1"/>
    </row>
    <row r="1599" spans="8:8" x14ac:dyDescent="0.25">
      <c r="H1599" s="1"/>
    </row>
    <row r="1600" spans="8:8" x14ac:dyDescent="0.25">
      <c r="H1600" s="1"/>
    </row>
    <row r="1601" spans="8:8" x14ac:dyDescent="0.25">
      <c r="H1601" s="1"/>
    </row>
    <row r="1602" spans="8:8" x14ac:dyDescent="0.25">
      <c r="H1602" s="1"/>
    </row>
    <row r="1603" spans="8:8" x14ac:dyDescent="0.25">
      <c r="H1603" s="1"/>
    </row>
    <row r="1604" spans="8:8" x14ac:dyDescent="0.25">
      <c r="H1604" s="1"/>
    </row>
    <row r="1605" spans="8:8" x14ac:dyDescent="0.25">
      <c r="H1605" s="1"/>
    </row>
    <row r="1606" spans="8:8" x14ac:dyDescent="0.25">
      <c r="H1606" s="1"/>
    </row>
    <row r="1607" spans="8:8" x14ac:dyDescent="0.25">
      <c r="H1607" s="1"/>
    </row>
    <row r="1608" spans="8:8" x14ac:dyDescent="0.25">
      <c r="H1608" s="1"/>
    </row>
    <row r="1609" spans="8:8" x14ac:dyDescent="0.25">
      <c r="H1609" s="1"/>
    </row>
    <row r="1610" spans="8:8" x14ac:dyDescent="0.25">
      <c r="H1610" s="1"/>
    </row>
    <row r="1611" spans="8:8" x14ac:dyDescent="0.25">
      <c r="H1611" s="1"/>
    </row>
    <row r="1612" spans="8:8" x14ac:dyDescent="0.25">
      <c r="H1612" s="1"/>
    </row>
    <row r="1613" spans="8:8" x14ac:dyDescent="0.25">
      <c r="H1613" s="1"/>
    </row>
    <row r="1614" spans="8:8" x14ac:dyDescent="0.25">
      <c r="H1614" s="1"/>
    </row>
    <row r="1615" spans="8:8" x14ac:dyDescent="0.25">
      <c r="H1615" s="1"/>
    </row>
    <row r="1616" spans="8:8" x14ac:dyDescent="0.25">
      <c r="H1616" s="1"/>
    </row>
    <row r="1617" spans="8:8" x14ac:dyDescent="0.25">
      <c r="H1617" s="1"/>
    </row>
    <row r="1618" spans="8:8" x14ac:dyDescent="0.25">
      <c r="H1618" s="1"/>
    </row>
    <row r="1619" spans="8:8" x14ac:dyDescent="0.25">
      <c r="H1619" s="1"/>
    </row>
    <row r="1620" spans="8:8" x14ac:dyDescent="0.25">
      <c r="H1620" s="1"/>
    </row>
    <row r="1621" spans="8:8" x14ac:dyDescent="0.25">
      <c r="H1621" s="1"/>
    </row>
    <row r="1622" spans="8:8" x14ac:dyDescent="0.25">
      <c r="H1622" s="1"/>
    </row>
    <row r="1623" spans="8:8" x14ac:dyDescent="0.25">
      <c r="H1623" s="1"/>
    </row>
    <row r="1624" spans="8:8" x14ac:dyDescent="0.25">
      <c r="H1624" s="1"/>
    </row>
    <row r="1625" spans="8:8" x14ac:dyDescent="0.25">
      <c r="H1625" s="1"/>
    </row>
    <row r="1626" spans="8:8" x14ac:dyDescent="0.25">
      <c r="H1626" s="1"/>
    </row>
    <row r="1627" spans="8:8" x14ac:dyDescent="0.25">
      <c r="H1627" s="1"/>
    </row>
    <row r="1628" spans="8:8" x14ac:dyDescent="0.25">
      <c r="H1628" s="1"/>
    </row>
    <row r="1629" spans="8:8" x14ac:dyDescent="0.25">
      <c r="H1629" s="1"/>
    </row>
    <row r="1630" spans="8:8" x14ac:dyDescent="0.25">
      <c r="H1630" s="1"/>
    </row>
    <row r="1631" spans="8:8" x14ac:dyDescent="0.25">
      <c r="H1631" s="1"/>
    </row>
    <row r="1632" spans="8:8" x14ac:dyDescent="0.25">
      <c r="H1632" s="1"/>
    </row>
    <row r="1633" spans="8:8" x14ac:dyDescent="0.25">
      <c r="H1633" s="1"/>
    </row>
    <row r="1634" spans="8:8" x14ac:dyDescent="0.25">
      <c r="H1634" s="1"/>
    </row>
    <row r="1635" spans="8:8" x14ac:dyDescent="0.25">
      <c r="H1635" s="1"/>
    </row>
    <row r="1636" spans="8:8" x14ac:dyDescent="0.25">
      <c r="H1636" s="1"/>
    </row>
    <row r="1637" spans="8:8" x14ac:dyDescent="0.25">
      <c r="H1637" s="1"/>
    </row>
    <row r="1638" spans="8:8" x14ac:dyDescent="0.25">
      <c r="H1638" s="1"/>
    </row>
    <row r="1639" spans="8:8" x14ac:dyDescent="0.25">
      <c r="H1639" s="1"/>
    </row>
    <row r="1640" spans="8:8" x14ac:dyDescent="0.25">
      <c r="H1640" s="1"/>
    </row>
    <row r="1641" spans="8:8" x14ac:dyDescent="0.25">
      <c r="H1641" s="1"/>
    </row>
    <row r="1642" spans="8:8" x14ac:dyDescent="0.25">
      <c r="H1642" s="1"/>
    </row>
    <row r="1643" spans="8:8" x14ac:dyDescent="0.25">
      <c r="H1643" s="1"/>
    </row>
    <row r="1644" spans="8:8" x14ac:dyDescent="0.25">
      <c r="H1644" s="1"/>
    </row>
    <row r="1645" spans="8:8" x14ac:dyDescent="0.25">
      <c r="H1645" s="1"/>
    </row>
    <row r="1646" spans="8:8" x14ac:dyDescent="0.25">
      <c r="H1646" s="1"/>
    </row>
    <row r="1647" spans="8:8" x14ac:dyDescent="0.25">
      <c r="H1647" s="1"/>
    </row>
    <row r="1648" spans="8:8" x14ac:dyDescent="0.25">
      <c r="H1648" s="1"/>
    </row>
    <row r="1649" spans="8:8" x14ac:dyDescent="0.25">
      <c r="H1649" s="1"/>
    </row>
    <row r="1650" spans="8:8" x14ac:dyDescent="0.25">
      <c r="H1650" s="1"/>
    </row>
    <row r="1651" spans="8:8" x14ac:dyDescent="0.25">
      <c r="H1651" s="1"/>
    </row>
    <row r="1652" spans="8:8" x14ac:dyDescent="0.25">
      <c r="H1652" s="1"/>
    </row>
    <row r="1653" spans="8:8" x14ac:dyDescent="0.25">
      <c r="H1653" s="1"/>
    </row>
    <row r="1654" spans="8:8" x14ac:dyDescent="0.25">
      <c r="H1654" s="1"/>
    </row>
    <row r="1655" spans="8:8" x14ac:dyDescent="0.25">
      <c r="H1655" s="1"/>
    </row>
    <row r="1656" spans="8:8" x14ac:dyDescent="0.25">
      <c r="H1656" s="1"/>
    </row>
    <row r="1657" spans="8:8" x14ac:dyDescent="0.25">
      <c r="H1657" s="1"/>
    </row>
    <row r="1658" spans="8:8" x14ac:dyDescent="0.25">
      <c r="H1658" s="1"/>
    </row>
    <row r="1659" spans="8:8" x14ac:dyDescent="0.25">
      <c r="H1659" s="1"/>
    </row>
    <row r="1660" spans="8:8" x14ac:dyDescent="0.25">
      <c r="H1660" s="1"/>
    </row>
    <row r="1661" spans="8:8" x14ac:dyDescent="0.25">
      <c r="H1661" s="1"/>
    </row>
    <row r="1662" spans="8:8" x14ac:dyDescent="0.25">
      <c r="H1662" s="1"/>
    </row>
    <row r="1663" spans="8:8" x14ac:dyDescent="0.25">
      <c r="H1663" s="1"/>
    </row>
    <row r="1664" spans="8:8" x14ac:dyDescent="0.25">
      <c r="H1664" s="1"/>
    </row>
    <row r="1665" spans="8:8" x14ac:dyDescent="0.25">
      <c r="H1665" s="1"/>
    </row>
    <row r="1666" spans="8:8" x14ac:dyDescent="0.25">
      <c r="H1666" s="1"/>
    </row>
    <row r="1667" spans="8:8" x14ac:dyDescent="0.25">
      <c r="H1667" s="1"/>
    </row>
    <row r="1668" spans="8:8" x14ac:dyDescent="0.25">
      <c r="H1668" s="1"/>
    </row>
    <row r="1669" spans="8:8" x14ac:dyDescent="0.25">
      <c r="H1669" s="1"/>
    </row>
    <row r="1670" spans="8:8" x14ac:dyDescent="0.25">
      <c r="H1670" s="1"/>
    </row>
    <row r="1671" spans="8:8" x14ac:dyDescent="0.25">
      <c r="H1671" s="1"/>
    </row>
    <row r="1672" spans="8:8" x14ac:dyDescent="0.25">
      <c r="H1672" s="1"/>
    </row>
    <row r="1673" spans="8:8" x14ac:dyDescent="0.25">
      <c r="H1673" s="1"/>
    </row>
    <row r="1674" spans="8:8" x14ac:dyDescent="0.25">
      <c r="H1674" s="1"/>
    </row>
    <row r="1675" spans="8:8" x14ac:dyDescent="0.25">
      <c r="H1675" s="1"/>
    </row>
    <row r="1676" spans="8:8" x14ac:dyDescent="0.25">
      <c r="H1676" s="1"/>
    </row>
    <row r="1677" spans="8:8" x14ac:dyDescent="0.25">
      <c r="H1677" s="1"/>
    </row>
    <row r="1678" spans="8:8" x14ac:dyDescent="0.25">
      <c r="H1678" s="1"/>
    </row>
    <row r="1679" spans="8:8" x14ac:dyDescent="0.25">
      <c r="H1679" s="1"/>
    </row>
    <row r="1680" spans="8:8" x14ac:dyDescent="0.25">
      <c r="H1680" s="1"/>
    </row>
    <row r="1681" spans="8:8" x14ac:dyDescent="0.25">
      <c r="H1681" s="1"/>
    </row>
    <row r="1682" spans="8:8" x14ac:dyDescent="0.25">
      <c r="H1682" s="1"/>
    </row>
    <row r="1683" spans="8:8" x14ac:dyDescent="0.25">
      <c r="H1683" s="1"/>
    </row>
    <row r="1684" spans="8:8" x14ac:dyDescent="0.25">
      <c r="H1684" s="1"/>
    </row>
    <row r="1685" spans="8:8" x14ac:dyDescent="0.25">
      <c r="H1685" s="1"/>
    </row>
    <row r="1686" spans="8:8" x14ac:dyDescent="0.25">
      <c r="H1686" s="1"/>
    </row>
    <row r="1687" spans="8:8" x14ac:dyDescent="0.25">
      <c r="H1687" s="1"/>
    </row>
    <row r="1688" spans="8:8" x14ac:dyDescent="0.25">
      <c r="H1688" s="1"/>
    </row>
    <row r="1689" spans="8:8" x14ac:dyDescent="0.25">
      <c r="H1689" s="1"/>
    </row>
    <row r="1690" spans="8:8" x14ac:dyDescent="0.25">
      <c r="H1690" s="1"/>
    </row>
    <row r="1691" spans="8:8" x14ac:dyDescent="0.25">
      <c r="H1691" s="1"/>
    </row>
    <row r="1692" spans="8:8" x14ac:dyDescent="0.25">
      <c r="H1692" s="1"/>
    </row>
    <row r="1693" spans="8:8" x14ac:dyDescent="0.25">
      <c r="H1693" s="1"/>
    </row>
    <row r="1694" spans="8:8" x14ac:dyDescent="0.25">
      <c r="H1694" s="1"/>
    </row>
    <row r="1695" spans="8:8" x14ac:dyDescent="0.25">
      <c r="H1695" s="1"/>
    </row>
    <row r="1696" spans="8:8" x14ac:dyDescent="0.25">
      <c r="H1696" s="1"/>
    </row>
    <row r="1697" spans="8:8" x14ac:dyDescent="0.25">
      <c r="H1697" s="1"/>
    </row>
    <row r="1698" spans="8:8" x14ac:dyDescent="0.25">
      <c r="H1698" s="1"/>
    </row>
    <row r="1699" spans="8:8" x14ac:dyDescent="0.25">
      <c r="H1699" s="1"/>
    </row>
    <row r="1700" spans="8:8" x14ac:dyDescent="0.25">
      <c r="H1700" s="1"/>
    </row>
    <row r="1701" spans="8:8" x14ac:dyDescent="0.25">
      <c r="H1701" s="1"/>
    </row>
    <row r="1702" spans="8:8" x14ac:dyDescent="0.25">
      <c r="H1702" s="1"/>
    </row>
    <row r="1703" spans="8:8" x14ac:dyDescent="0.25">
      <c r="H1703" s="1"/>
    </row>
    <row r="1704" spans="8:8" x14ac:dyDescent="0.25">
      <c r="H1704" s="1"/>
    </row>
    <row r="1705" spans="8:8" x14ac:dyDescent="0.25">
      <c r="H1705" s="1"/>
    </row>
    <row r="1706" spans="8:8" x14ac:dyDescent="0.25">
      <c r="H1706" s="1"/>
    </row>
    <row r="1707" spans="8:8" x14ac:dyDescent="0.25">
      <c r="H1707" s="1"/>
    </row>
    <row r="1708" spans="8:8" x14ac:dyDescent="0.25">
      <c r="H1708" s="1"/>
    </row>
    <row r="1709" spans="8:8" x14ac:dyDescent="0.25">
      <c r="H1709" s="1"/>
    </row>
    <row r="1710" spans="8:8" x14ac:dyDescent="0.25">
      <c r="H1710" s="1"/>
    </row>
    <row r="1711" spans="8:8" x14ac:dyDescent="0.25">
      <c r="H1711" s="1"/>
    </row>
    <row r="1712" spans="8:8" x14ac:dyDescent="0.25">
      <c r="H1712" s="1"/>
    </row>
    <row r="1713" spans="8:8" x14ac:dyDescent="0.25">
      <c r="H1713" s="1"/>
    </row>
    <row r="1714" spans="8:8" x14ac:dyDescent="0.25">
      <c r="H1714" s="1"/>
    </row>
    <row r="1715" spans="8:8" x14ac:dyDescent="0.25">
      <c r="H1715" s="1"/>
    </row>
    <row r="1716" spans="8:8" x14ac:dyDescent="0.25">
      <c r="H1716" s="1"/>
    </row>
    <row r="1717" spans="8:8" x14ac:dyDescent="0.25">
      <c r="H1717" s="1"/>
    </row>
    <row r="1718" spans="8:8" x14ac:dyDescent="0.25">
      <c r="H1718" s="1"/>
    </row>
    <row r="1719" spans="8:8" x14ac:dyDescent="0.25">
      <c r="H1719" s="1"/>
    </row>
    <row r="1720" spans="8:8" x14ac:dyDescent="0.25">
      <c r="H1720" s="1"/>
    </row>
    <row r="1721" spans="8:8" x14ac:dyDescent="0.25">
      <c r="H1721" s="1"/>
    </row>
    <row r="1722" spans="8:8" x14ac:dyDescent="0.25">
      <c r="H1722" s="1"/>
    </row>
    <row r="1723" spans="8:8" x14ac:dyDescent="0.25">
      <c r="H1723" s="1"/>
    </row>
    <row r="1724" spans="8:8" x14ac:dyDescent="0.25">
      <c r="H1724" s="1"/>
    </row>
    <row r="1725" spans="8:8" x14ac:dyDescent="0.25">
      <c r="H1725" s="1"/>
    </row>
    <row r="1726" spans="8:8" x14ac:dyDescent="0.25">
      <c r="H1726" s="1"/>
    </row>
    <row r="1727" spans="8:8" x14ac:dyDescent="0.25">
      <c r="H1727" s="1"/>
    </row>
    <row r="1728" spans="8:8" x14ac:dyDescent="0.25">
      <c r="H1728" s="1"/>
    </row>
    <row r="1729" spans="8:8" x14ac:dyDescent="0.25">
      <c r="H1729" s="1"/>
    </row>
    <row r="1730" spans="8:8" x14ac:dyDescent="0.25">
      <c r="H1730" s="1"/>
    </row>
    <row r="1731" spans="8:8" x14ac:dyDescent="0.25">
      <c r="H1731" s="1"/>
    </row>
    <row r="1732" spans="8:8" x14ac:dyDescent="0.25">
      <c r="H1732" s="1"/>
    </row>
    <row r="1733" spans="8:8" x14ac:dyDescent="0.25">
      <c r="H1733" s="1"/>
    </row>
    <row r="1734" spans="8:8" x14ac:dyDescent="0.25">
      <c r="H1734" s="1"/>
    </row>
    <row r="1735" spans="8:8" x14ac:dyDescent="0.25">
      <c r="H1735" s="1"/>
    </row>
    <row r="1736" spans="8:8" x14ac:dyDescent="0.25">
      <c r="H1736" s="1"/>
    </row>
    <row r="1737" spans="8:8" x14ac:dyDescent="0.25">
      <c r="H1737" s="1"/>
    </row>
    <row r="1738" spans="8:8" x14ac:dyDescent="0.25">
      <c r="H1738" s="1"/>
    </row>
    <row r="1739" spans="8:8" x14ac:dyDescent="0.25">
      <c r="H1739" s="1"/>
    </row>
    <row r="1740" spans="8:8" x14ac:dyDescent="0.25">
      <c r="H1740" s="1"/>
    </row>
    <row r="1741" spans="8:8" x14ac:dyDescent="0.25">
      <c r="H1741" s="1"/>
    </row>
    <row r="1742" spans="8:8" x14ac:dyDescent="0.25">
      <c r="H1742" s="1"/>
    </row>
    <row r="1743" spans="8:8" x14ac:dyDescent="0.25">
      <c r="H1743" s="1"/>
    </row>
    <row r="1744" spans="8:8" x14ac:dyDescent="0.25">
      <c r="H1744" s="1"/>
    </row>
    <row r="1745" spans="8:8" x14ac:dyDescent="0.25">
      <c r="H1745" s="1"/>
    </row>
    <row r="1746" spans="8:8" x14ac:dyDescent="0.25">
      <c r="H1746" s="1"/>
    </row>
    <row r="1747" spans="8:8" x14ac:dyDescent="0.25">
      <c r="H1747" s="1"/>
    </row>
    <row r="1748" spans="8:8" x14ac:dyDescent="0.25">
      <c r="H1748" s="1"/>
    </row>
    <row r="1749" spans="8:8" x14ac:dyDescent="0.25">
      <c r="H1749" s="1"/>
    </row>
    <row r="1750" spans="8:8" x14ac:dyDescent="0.25">
      <c r="H1750" s="1"/>
    </row>
    <row r="1751" spans="8:8" x14ac:dyDescent="0.25">
      <c r="H1751" s="1"/>
    </row>
    <row r="1752" spans="8:8" x14ac:dyDescent="0.25">
      <c r="H1752" s="1"/>
    </row>
    <row r="1753" spans="8:8" x14ac:dyDescent="0.25">
      <c r="H1753" s="1"/>
    </row>
    <row r="1754" spans="8:8" x14ac:dyDescent="0.25">
      <c r="H1754" s="1"/>
    </row>
    <row r="1755" spans="8:8" x14ac:dyDescent="0.25">
      <c r="H1755" s="1"/>
    </row>
    <row r="1756" spans="8:8" x14ac:dyDescent="0.25">
      <c r="H1756" s="1"/>
    </row>
    <row r="1757" spans="8:8" x14ac:dyDescent="0.25">
      <c r="H1757" s="1"/>
    </row>
    <row r="1758" spans="8:8" x14ac:dyDescent="0.25">
      <c r="H1758" s="1"/>
    </row>
    <row r="1759" spans="8:8" x14ac:dyDescent="0.25">
      <c r="H1759" s="1"/>
    </row>
    <row r="1760" spans="8:8" x14ac:dyDescent="0.25">
      <c r="H1760" s="1"/>
    </row>
    <row r="1761" spans="8:8" x14ac:dyDescent="0.25">
      <c r="H1761" s="1"/>
    </row>
    <row r="1762" spans="8:8" x14ac:dyDescent="0.25">
      <c r="H1762" s="1"/>
    </row>
    <row r="1763" spans="8:8" x14ac:dyDescent="0.25">
      <c r="H1763" s="1"/>
    </row>
    <row r="1764" spans="8:8" x14ac:dyDescent="0.25">
      <c r="H1764" s="1"/>
    </row>
    <row r="1765" spans="8:8" x14ac:dyDescent="0.25">
      <c r="H1765" s="1"/>
    </row>
    <row r="1766" spans="8:8" x14ac:dyDescent="0.25">
      <c r="H1766" s="1"/>
    </row>
    <row r="1767" spans="8:8" x14ac:dyDescent="0.25">
      <c r="H1767" s="1"/>
    </row>
    <row r="1768" spans="8:8" x14ac:dyDescent="0.25">
      <c r="H1768" s="1"/>
    </row>
    <row r="1769" spans="8:8" x14ac:dyDescent="0.25">
      <c r="H1769" s="1"/>
    </row>
    <row r="1770" spans="8:8" x14ac:dyDescent="0.25">
      <c r="H1770" s="1"/>
    </row>
    <row r="1771" spans="8:8" x14ac:dyDescent="0.25">
      <c r="H1771" s="1"/>
    </row>
    <row r="1772" spans="8:8" x14ac:dyDescent="0.25">
      <c r="H1772" s="1"/>
    </row>
    <row r="1773" spans="8:8" x14ac:dyDescent="0.25">
      <c r="H1773" s="1"/>
    </row>
    <row r="1774" spans="8:8" x14ac:dyDescent="0.25">
      <c r="H1774" s="1"/>
    </row>
    <row r="1775" spans="8:8" x14ac:dyDescent="0.25">
      <c r="H1775" s="1"/>
    </row>
    <row r="1776" spans="8:8" x14ac:dyDescent="0.25">
      <c r="H1776" s="1"/>
    </row>
    <row r="1777" spans="8:8" x14ac:dyDescent="0.25">
      <c r="H1777" s="1"/>
    </row>
    <row r="1778" spans="8:8" x14ac:dyDescent="0.25">
      <c r="H1778" s="1"/>
    </row>
    <row r="1779" spans="8:8" x14ac:dyDescent="0.25">
      <c r="H1779" s="1"/>
    </row>
    <row r="1780" spans="8:8" x14ac:dyDescent="0.25">
      <c r="H1780" s="1"/>
    </row>
    <row r="1781" spans="8:8" x14ac:dyDescent="0.25">
      <c r="H1781" s="1"/>
    </row>
    <row r="1782" spans="8:8" x14ac:dyDescent="0.25">
      <c r="H1782" s="1"/>
    </row>
    <row r="1783" spans="8:8" x14ac:dyDescent="0.25">
      <c r="H1783" s="1"/>
    </row>
    <row r="1784" spans="8:8" x14ac:dyDescent="0.25">
      <c r="H1784" s="1"/>
    </row>
    <row r="1785" spans="8:8" x14ac:dyDescent="0.25">
      <c r="H1785" s="1"/>
    </row>
    <row r="1786" spans="8:8" x14ac:dyDescent="0.25">
      <c r="H1786" s="1"/>
    </row>
    <row r="1787" spans="8:8" x14ac:dyDescent="0.25">
      <c r="H1787" s="1"/>
    </row>
    <row r="1788" spans="8:8" x14ac:dyDescent="0.25">
      <c r="H1788" s="1"/>
    </row>
    <row r="1789" spans="8:8" x14ac:dyDescent="0.25">
      <c r="H1789" s="1"/>
    </row>
    <row r="1790" spans="8:8" x14ac:dyDescent="0.25">
      <c r="H1790" s="1"/>
    </row>
    <row r="1791" spans="8:8" x14ac:dyDescent="0.25">
      <c r="H1791" s="1"/>
    </row>
    <row r="1792" spans="8:8" x14ac:dyDescent="0.25">
      <c r="H1792" s="1"/>
    </row>
    <row r="1793" spans="8:8" x14ac:dyDescent="0.25">
      <c r="H1793" s="1"/>
    </row>
    <row r="1794" spans="8:8" x14ac:dyDescent="0.25">
      <c r="H1794" s="1"/>
    </row>
    <row r="1795" spans="8:8" x14ac:dyDescent="0.25">
      <c r="H1795" s="1"/>
    </row>
    <row r="1796" spans="8:8" x14ac:dyDescent="0.25">
      <c r="H1796" s="1"/>
    </row>
    <row r="1797" spans="8:8" x14ac:dyDescent="0.25">
      <c r="H1797" s="1"/>
    </row>
    <row r="1798" spans="8:8" x14ac:dyDescent="0.25">
      <c r="H1798" s="1"/>
    </row>
    <row r="1799" spans="8:8" x14ac:dyDescent="0.25">
      <c r="H1799" s="1"/>
    </row>
    <row r="1800" spans="8:8" x14ac:dyDescent="0.25">
      <c r="H1800" s="1"/>
    </row>
    <row r="1801" spans="8:8" x14ac:dyDescent="0.25">
      <c r="H1801" s="1"/>
    </row>
    <row r="1802" spans="8:8" x14ac:dyDescent="0.25">
      <c r="H1802" s="1"/>
    </row>
    <row r="1803" spans="8:8" x14ac:dyDescent="0.25">
      <c r="H1803" s="1"/>
    </row>
    <row r="1804" spans="8:8" x14ac:dyDescent="0.25">
      <c r="H1804" s="1"/>
    </row>
    <row r="1805" spans="8:8" x14ac:dyDescent="0.25">
      <c r="H1805" s="1"/>
    </row>
    <row r="1806" spans="8:8" x14ac:dyDescent="0.25">
      <c r="H1806" s="1"/>
    </row>
    <row r="1807" spans="8:8" x14ac:dyDescent="0.25">
      <c r="H1807" s="1"/>
    </row>
    <row r="1808" spans="8:8" x14ac:dyDescent="0.25">
      <c r="H1808" s="1"/>
    </row>
    <row r="1809" spans="8:8" x14ac:dyDescent="0.25">
      <c r="H1809" s="1"/>
    </row>
    <row r="1810" spans="8:8" x14ac:dyDescent="0.25">
      <c r="H1810" s="1"/>
    </row>
    <row r="1811" spans="8:8" x14ac:dyDescent="0.25">
      <c r="H1811" s="1"/>
    </row>
    <row r="1812" spans="8:8" x14ac:dyDescent="0.25">
      <c r="H1812" s="1"/>
    </row>
    <row r="1813" spans="8:8" x14ac:dyDescent="0.25">
      <c r="H1813" s="1"/>
    </row>
    <row r="1814" spans="8:8" x14ac:dyDescent="0.25">
      <c r="H1814" s="1"/>
    </row>
    <row r="1815" spans="8:8" x14ac:dyDescent="0.25">
      <c r="H1815" s="1"/>
    </row>
    <row r="1816" spans="8:8" x14ac:dyDescent="0.25">
      <c r="H1816" s="1"/>
    </row>
    <row r="1817" spans="8:8" x14ac:dyDescent="0.25">
      <c r="H1817" s="1"/>
    </row>
    <row r="1818" spans="8:8" x14ac:dyDescent="0.25">
      <c r="H1818" s="1"/>
    </row>
    <row r="1819" spans="8:8" x14ac:dyDescent="0.25">
      <c r="H1819" s="1"/>
    </row>
    <row r="1820" spans="8:8" x14ac:dyDescent="0.25">
      <c r="H1820" s="1"/>
    </row>
    <row r="1821" spans="8:8" x14ac:dyDescent="0.25">
      <c r="H1821" s="1"/>
    </row>
    <row r="1822" spans="8:8" x14ac:dyDescent="0.25">
      <c r="H1822" s="1"/>
    </row>
    <row r="1823" spans="8:8" x14ac:dyDescent="0.25">
      <c r="H1823" s="1"/>
    </row>
    <row r="1824" spans="8:8" x14ac:dyDescent="0.25">
      <c r="H1824" s="1"/>
    </row>
    <row r="1825" spans="8:8" x14ac:dyDescent="0.25">
      <c r="H1825" s="1"/>
    </row>
    <row r="1826" spans="8:8" x14ac:dyDescent="0.25">
      <c r="H1826" s="1"/>
    </row>
    <row r="1827" spans="8:8" x14ac:dyDescent="0.25">
      <c r="H1827" s="1"/>
    </row>
    <row r="1828" spans="8:8" x14ac:dyDescent="0.25">
      <c r="H1828" s="1"/>
    </row>
    <row r="1829" spans="8:8" x14ac:dyDescent="0.25">
      <c r="H1829" s="1"/>
    </row>
    <row r="1830" spans="8:8" x14ac:dyDescent="0.25">
      <c r="H1830" s="1"/>
    </row>
    <row r="1831" spans="8:8" x14ac:dyDescent="0.25">
      <c r="H1831" s="1"/>
    </row>
    <row r="1832" spans="8:8" x14ac:dyDescent="0.25">
      <c r="H1832" s="1"/>
    </row>
    <row r="1833" spans="8:8" x14ac:dyDescent="0.25">
      <c r="H1833" s="1"/>
    </row>
    <row r="1834" spans="8:8" x14ac:dyDescent="0.25">
      <c r="H1834" s="1"/>
    </row>
    <row r="1835" spans="8:8" x14ac:dyDescent="0.25">
      <c r="H1835" s="1"/>
    </row>
    <row r="1836" spans="8:8" x14ac:dyDescent="0.25">
      <c r="H1836" s="1"/>
    </row>
    <row r="1837" spans="8:8" x14ac:dyDescent="0.25">
      <c r="H1837" s="1"/>
    </row>
    <row r="1838" spans="8:8" x14ac:dyDescent="0.25">
      <c r="H1838" s="1"/>
    </row>
    <row r="1839" spans="8:8" x14ac:dyDescent="0.25">
      <c r="H1839" s="1"/>
    </row>
    <row r="1840" spans="8:8" x14ac:dyDescent="0.25">
      <c r="H1840" s="1"/>
    </row>
    <row r="1841" spans="8:8" x14ac:dyDescent="0.25">
      <c r="H1841" s="1"/>
    </row>
    <row r="1842" spans="8:8" x14ac:dyDescent="0.25">
      <c r="H1842" s="1"/>
    </row>
    <row r="1843" spans="8:8" x14ac:dyDescent="0.25">
      <c r="H1843" s="1"/>
    </row>
    <row r="1844" spans="8:8" x14ac:dyDescent="0.25">
      <c r="H1844" s="1"/>
    </row>
    <row r="1845" spans="8:8" x14ac:dyDescent="0.25">
      <c r="H1845" s="1"/>
    </row>
    <row r="1846" spans="8:8" x14ac:dyDescent="0.25">
      <c r="H1846" s="1"/>
    </row>
    <row r="1847" spans="8:8" x14ac:dyDescent="0.25">
      <c r="H1847" s="1"/>
    </row>
    <row r="1848" spans="8:8" x14ac:dyDescent="0.25">
      <c r="H1848" s="1"/>
    </row>
    <row r="1849" spans="8:8" x14ac:dyDescent="0.25">
      <c r="H1849" s="1"/>
    </row>
    <row r="1850" spans="8:8" x14ac:dyDescent="0.25">
      <c r="H1850" s="1"/>
    </row>
    <row r="1851" spans="8:8" x14ac:dyDescent="0.25">
      <c r="H1851" s="1"/>
    </row>
    <row r="1852" spans="8:8" x14ac:dyDescent="0.25">
      <c r="H1852" s="1"/>
    </row>
    <row r="1853" spans="8:8" x14ac:dyDescent="0.25">
      <c r="H1853" s="1"/>
    </row>
    <row r="1854" spans="8:8" x14ac:dyDescent="0.25">
      <c r="H1854" s="1"/>
    </row>
    <row r="1855" spans="8:8" x14ac:dyDescent="0.25">
      <c r="H1855" s="1"/>
    </row>
    <row r="1856" spans="8:8" x14ac:dyDescent="0.25">
      <c r="H1856" s="1"/>
    </row>
    <row r="1857" spans="8:8" x14ac:dyDescent="0.25">
      <c r="H1857" s="1"/>
    </row>
    <row r="1858" spans="8:8" x14ac:dyDescent="0.25">
      <c r="H1858" s="1"/>
    </row>
    <row r="1859" spans="8:8" x14ac:dyDescent="0.25">
      <c r="H1859" s="1"/>
    </row>
    <row r="1860" spans="8:8" x14ac:dyDescent="0.25">
      <c r="H1860" s="1"/>
    </row>
    <row r="1861" spans="8:8" x14ac:dyDescent="0.25">
      <c r="H1861" s="1"/>
    </row>
    <row r="1862" spans="8:8" x14ac:dyDescent="0.25">
      <c r="H1862" s="1"/>
    </row>
    <row r="1863" spans="8:8" x14ac:dyDescent="0.25">
      <c r="H1863" s="1"/>
    </row>
    <row r="1864" spans="8:8" x14ac:dyDescent="0.25">
      <c r="H1864" s="1"/>
    </row>
    <row r="1865" spans="8:8" x14ac:dyDescent="0.25">
      <c r="H1865" s="1"/>
    </row>
    <row r="1866" spans="8:8" x14ac:dyDescent="0.25">
      <c r="H1866" s="1"/>
    </row>
    <row r="1867" spans="8:8" x14ac:dyDescent="0.25">
      <c r="H1867" s="1"/>
    </row>
    <row r="1868" spans="8:8" x14ac:dyDescent="0.25">
      <c r="H1868" s="1"/>
    </row>
    <row r="1869" spans="8:8" x14ac:dyDescent="0.25">
      <c r="H1869" s="1"/>
    </row>
    <row r="1870" spans="8:8" x14ac:dyDescent="0.25">
      <c r="H1870" s="1"/>
    </row>
    <row r="1871" spans="8:8" x14ac:dyDescent="0.25">
      <c r="H1871" s="1"/>
    </row>
    <row r="1872" spans="8:8" x14ac:dyDescent="0.25">
      <c r="H1872" s="1"/>
    </row>
    <row r="1873" spans="8:8" x14ac:dyDescent="0.25">
      <c r="H1873" s="1"/>
    </row>
    <row r="1874" spans="8:8" x14ac:dyDescent="0.25">
      <c r="H1874" s="1"/>
    </row>
    <row r="1875" spans="8:8" x14ac:dyDescent="0.25">
      <c r="H1875" s="1"/>
    </row>
    <row r="1876" spans="8:8" x14ac:dyDescent="0.25">
      <c r="H1876" s="1"/>
    </row>
    <row r="1877" spans="8:8" x14ac:dyDescent="0.25">
      <c r="H1877" s="1"/>
    </row>
    <row r="1878" spans="8:8" x14ac:dyDescent="0.25">
      <c r="H1878" s="1"/>
    </row>
    <row r="1879" spans="8:8" x14ac:dyDescent="0.25">
      <c r="H1879" s="1"/>
    </row>
    <row r="1880" spans="8:8" x14ac:dyDescent="0.25">
      <c r="H1880" s="1"/>
    </row>
    <row r="1881" spans="8:8" x14ac:dyDescent="0.25">
      <c r="H1881" s="1"/>
    </row>
    <row r="1882" spans="8:8" x14ac:dyDescent="0.25">
      <c r="H1882" s="1"/>
    </row>
    <row r="1883" spans="8:8" x14ac:dyDescent="0.25">
      <c r="H1883" s="1"/>
    </row>
    <row r="1884" spans="8:8" x14ac:dyDescent="0.25">
      <c r="H1884" s="1"/>
    </row>
    <row r="1885" spans="8:8" x14ac:dyDescent="0.25">
      <c r="H1885" s="1"/>
    </row>
    <row r="1886" spans="8:8" x14ac:dyDescent="0.25">
      <c r="H1886" s="1"/>
    </row>
    <row r="1887" spans="8:8" x14ac:dyDescent="0.25">
      <c r="H1887" s="1"/>
    </row>
    <row r="1888" spans="8:8" x14ac:dyDescent="0.25">
      <c r="H1888" s="1"/>
    </row>
    <row r="1889" spans="8:8" x14ac:dyDescent="0.25">
      <c r="H1889" s="1"/>
    </row>
    <row r="1890" spans="8:8" x14ac:dyDescent="0.25">
      <c r="H1890" s="1"/>
    </row>
    <row r="1891" spans="8:8" x14ac:dyDescent="0.25">
      <c r="H1891" s="1"/>
    </row>
    <row r="1892" spans="8:8" x14ac:dyDescent="0.25">
      <c r="H1892" s="1"/>
    </row>
    <row r="1893" spans="8:8" x14ac:dyDescent="0.25">
      <c r="H1893" s="1"/>
    </row>
    <row r="1894" spans="8:8" x14ac:dyDescent="0.25">
      <c r="H1894" s="1"/>
    </row>
    <row r="1895" spans="8:8" x14ac:dyDescent="0.25">
      <c r="H1895" s="1"/>
    </row>
    <row r="1896" spans="8:8" x14ac:dyDescent="0.25">
      <c r="H1896" s="1"/>
    </row>
    <row r="1897" spans="8:8" x14ac:dyDescent="0.25">
      <c r="H1897" s="1"/>
    </row>
    <row r="1898" spans="8:8" x14ac:dyDescent="0.25">
      <c r="H1898" s="1"/>
    </row>
    <row r="1899" spans="8:8" x14ac:dyDescent="0.25">
      <c r="H1899" s="1"/>
    </row>
    <row r="1900" spans="8:8" x14ac:dyDescent="0.25">
      <c r="H1900" s="1"/>
    </row>
    <row r="1901" spans="8:8" x14ac:dyDescent="0.25">
      <c r="H1901" s="1"/>
    </row>
    <row r="1902" spans="8:8" x14ac:dyDescent="0.25">
      <c r="H1902" s="1"/>
    </row>
    <row r="1903" spans="8:8" x14ac:dyDescent="0.25">
      <c r="H1903" s="1"/>
    </row>
    <row r="1904" spans="8:8" x14ac:dyDescent="0.25">
      <c r="H1904" s="1"/>
    </row>
    <row r="1905" spans="8:8" x14ac:dyDescent="0.25">
      <c r="H1905" s="1"/>
    </row>
    <row r="1906" spans="8:8" x14ac:dyDescent="0.25">
      <c r="H1906" s="1"/>
    </row>
    <row r="1907" spans="8:8" x14ac:dyDescent="0.25">
      <c r="H1907" s="1"/>
    </row>
    <row r="1908" spans="8:8" x14ac:dyDescent="0.25">
      <c r="H1908" s="1"/>
    </row>
    <row r="1909" spans="8:8" x14ac:dyDescent="0.25">
      <c r="H1909" s="1"/>
    </row>
    <row r="1910" spans="8:8" x14ac:dyDescent="0.25">
      <c r="H1910" s="1"/>
    </row>
    <row r="1911" spans="8:8" x14ac:dyDescent="0.25">
      <c r="H1911" s="1"/>
    </row>
    <row r="1912" spans="8:8" x14ac:dyDescent="0.25">
      <c r="H1912" s="1"/>
    </row>
    <row r="1913" spans="8:8" x14ac:dyDescent="0.25">
      <c r="H1913" s="1"/>
    </row>
    <row r="1914" spans="8:8" x14ac:dyDescent="0.25">
      <c r="H1914" s="1"/>
    </row>
    <row r="1915" spans="8:8" x14ac:dyDescent="0.25">
      <c r="H1915" s="1"/>
    </row>
    <row r="1916" spans="8:8" x14ac:dyDescent="0.25">
      <c r="H1916" s="1"/>
    </row>
    <row r="1917" spans="8:8" x14ac:dyDescent="0.25">
      <c r="H1917" s="1"/>
    </row>
    <row r="1918" spans="8:8" x14ac:dyDescent="0.25">
      <c r="H1918" s="1"/>
    </row>
    <row r="1919" spans="8:8" x14ac:dyDescent="0.25">
      <c r="H1919" s="1"/>
    </row>
    <row r="1920" spans="8:8" x14ac:dyDescent="0.25">
      <c r="H1920" s="1"/>
    </row>
    <row r="1921" spans="8:8" x14ac:dyDescent="0.25">
      <c r="H1921" s="1"/>
    </row>
    <row r="1922" spans="8:8" x14ac:dyDescent="0.25">
      <c r="H1922" s="1"/>
    </row>
    <row r="1923" spans="8:8" x14ac:dyDescent="0.25">
      <c r="H1923" s="1"/>
    </row>
    <row r="1924" spans="8:8" x14ac:dyDescent="0.25">
      <c r="H1924" s="1"/>
    </row>
    <row r="1925" spans="8:8" x14ac:dyDescent="0.25">
      <c r="H1925" s="1"/>
    </row>
    <row r="1926" spans="8:8" x14ac:dyDescent="0.25">
      <c r="H1926" s="1"/>
    </row>
    <row r="1927" spans="8:8" x14ac:dyDescent="0.25">
      <c r="H1927" s="1"/>
    </row>
    <row r="1928" spans="8:8" x14ac:dyDescent="0.25">
      <c r="H1928" s="1"/>
    </row>
    <row r="1929" spans="8:8" x14ac:dyDescent="0.25">
      <c r="H1929" s="1"/>
    </row>
    <row r="1930" spans="8:8" x14ac:dyDescent="0.25">
      <c r="H1930" s="1"/>
    </row>
    <row r="1931" spans="8:8" x14ac:dyDescent="0.25">
      <c r="H1931" s="1"/>
    </row>
    <row r="1932" spans="8:8" x14ac:dyDescent="0.25">
      <c r="H1932" s="1"/>
    </row>
    <row r="1933" spans="8:8" x14ac:dyDescent="0.25">
      <c r="H1933" s="1"/>
    </row>
    <row r="1934" spans="8:8" x14ac:dyDescent="0.25">
      <c r="H1934" s="1"/>
    </row>
    <row r="1935" spans="8:8" x14ac:dyDescent="0.25">
      <c r="H1935" s="1"/>
    </row>
    <row r="1936" spans="8:8" x14ac:dyDescent="0.25">
      <c r="H1936" s="1"/>
    </row>
    <row r="1937" spans="8:8" x14ac:dyDescent="0.25">
      <c r="H1937" s="1"/>
    </row>
    <row r="1938" spans="8:8" x14ac:dyDescent="0.25">
      <c r="H1938" s="1"/>
    </row>
    <row r="1939" spans="8:8" x14ac:dyDescent="0.25">
      <c r="H1939" s="1"/>
    </row>
    <row r="1940" spans="8:8" x14ac:dyDescent="0.25">
      <c r="H1940" s="1"/>
    </row>
    <row r="1941" spans="8:8" x14ac:dyDescent="0.25">
      <c r="H1941" s="1"/>
    </row>
    <row r="1942" spans="8:8" x14ac:dyDescent="0.25">
      <c r="H1942" s="1"/>
    </row>
    <row r="1943" spans="8:8" x14ac:dyDescent="0.25">
      <c r="H1943" s="1"/>
    </row>
    <row r="1944" spans="8:8" x14ac:dyDescent="0.25">
      <c r="H1944" s="1"/>
    </row>
    <row r="1945" spans="8:8" x14ac:dyDescent="0.25">
      <c r="H1945" s="1"/>
    </row>
    <row r="1946" spans="8:8" x14ac:dyDescent="0.25">
      <c r="H1946" s="1"/>
    </row>
    <row r="1947" spans="8:8" x14ac:dyDescent="0.25">
      <c r="H1947" s="1"/>
    </row>
    <row r="1948" spans="8:8" x14ac:dyDescent="0.25">
      <c r="H1948" s="1"/>
    </row>
    <row r="1949" spans="8:8" x14ac:dyDescent="0.25">
      <c r="H1949" s="1"/>
    </row>
    <row r="1950" spans="8:8" x14ac:dyDescent="0.25">
      <c r="H1950" s="1"/>
    </row>
    <row r="1951" spans="8:8" x14ac:dyDescent="0.25">
      <c r="H1951" s="1"/>
    </row>
    <row r="1952" spans="8:8" x14ac:dyDescent="0.25">
      <c r="H1952" s="1"/>
    </row>
    <row r="1953" spans="8:8" x14ac:dyDescent="0.25">
      <c r="H1953" s="1"/>
    </row>
    <row r="1954" spans="8:8" x14ac:dyDescent="0.25">
      <c r="H1954" s="1"/>
    </row>
    <row r="1955" spans="8:8" x14ac:dyDescent="0.25">
      <c r="H1955" s="1"/>
    </row>
    <row r="1956" spans="8:8" x14ac:dyDescent="0.25">
      <c r="H1956" s="1"/>
    </row>
    <row r="1957" spans="8:8" x14ac:dyDescent="0.25">
      <c r="H1957" s="1"/>
    </row>
    <row r="1958" spans="8:8" x14ac:dyDescent="0.25">
      <c r="H1958" s="1"/>
    </row>
    <row r="1959" spans="8:8" x14ac:dyDescent="0.25">
      <c r="H1959" s="1"/>
    </row>
    <row r="1960" spans="8:8" x14ac:dyDescent="0.25">
      <c r="H1960" s="1"/>
    </row>
    <row r="1961" spans="8:8" x14ac:dyDescent="0.25">
      <c r="H1961" s="1"/>
    </row>
    <row r="1962" spans="8:8" x14ac:dyDescent="0.25">
      <c r="H1962" s="1"/>
    </row>
    <row r="1963" spans="8:8" x14ac:dyDescent="0.25">
      <c r="H1963" s="1"/>
    </row>
    <row r="1964" spans="8:8" x14ac:dyDescent="0.25">
      <c r="H1964" s="1"/>
    </row>
    <row r="1965" spans="8:8" x14ac:dyDescent="0.25">
      <c r="H1965" s="1"/>
    </row>
    <row r="1966" spans="8:8" x14ac:dyDescent="0.25">
      <c r="H1966" s="1"/>
    </row>
    <row r="1967" spans="8:8" x14ac:dyDescent="0.25">
      <c r="H1967" s="1"/>
    </row>
    <row r="1968" spans="8:8" x14ac:dyDescent="0.25">
      <c r="H1968" s="1"/>
    </row>
    <row r="1969" spans="8:8" x14ac:dyDescent="0.25">
      <c r="H1969" s="1"/>
    </row>
    <row r="1970" spans="8:8" x14ac:dyDescent="0.25">
      <c r="H1970" s="1"/>
    </row>
    <row r="1971" spans="8:8" x14ac:dyDescent="0.25">
      <c r="H1971" s="1"/>
    </row>
    <row r="1972" spans="8:8" x14ac:dyDescent="0.25">
      <c r="H1972" s="1"/>
    </row>
    <row r="1973" spans="8:8" x14ac:dyDescent="0.25">
      <c r="H1973" s="1"/>
    </row>
    <row r="1974" spans="8:8" x14ac:dyDescent="0.25">
      <c r="H1974" s="1"/>
    </row>
    <row r="1975" spans="8:8" x14ac:dyDescent="0.25">
      <c r="H1975" s="1"/>
    </row>
    <row r="1976" spans="8:8" x14ac:dyDescent="0.25">
      <c r="H1976" s="1"/>
    </row>
    <row r="1977" spans="8:8" x14ac:dyDescent="0.25">
      <c r="H1977" s="1"/>
    </row>
    <row r="1978" spans="8:8" x14ac:dyDescent="0.25">
      <c r="H1978" s="1"/>
    </row>
    <row r="1979" spans="8:8" x14ac:dyDescent="0.25">
      <c r="H1979" s="1"/>
    </row>
    <row r="1980" spans="8:8" x14ac:dyDescent="0.25">
      <c r="H1980" s="1"/>
    </row>
    <row r="1981" spans="8:8" x14ac:dyDescent="0.25">
      <c r="H1981" s="1"/>
    </row>
    <row r="1982" spans="8:8" x14ac:dyDescent="0.25">
      <c r="H1982" s="1"/>
    </row>
    <row r="1983" spans="8:8" x14ac:dyDescent="0.25">
      <c r="H1983" s="1"/>
    </row>
    <row r="1984" spans="8:8" x14ac:dyDescent="0.25">
      <c r="H1984" s="1"/>
    </row>
    <row r="1985" spans="8:8" x14ac:dyDescent="0.25">
      <c r="H1985" s="1"/>
    </row>
    <row r="1986" spans="8:8" x14ac:dyDescent="0.25">
      <c r="H1986" s="1"/>
    </row>
    <row r="1987" spans="8:8" x14ac:dyDescent="0.25">
      <c r="H1987" s="1"/>
    </row>
    <row r="1988" spans="8:8" x14ac:dyDescent="0.25">
      <c r="H1988" s="1"/>
    </row>
    <row r="1989" spans="8:8" x14ac:dyDescent="0.25">
      <c r="H1989" s="1"/>
    </row>
    <row r="1990" spans="8:8" x14ac:dyDescent="0.25">
      <c r="H1990" s="1"/>
    </row>
    <row r="1991" spans="8:8" x14ac:dyDescent="0.25">
      <c r="H1991" s="1"/>
    </row>
    <row r="1992" spans="8:8" x14ac:dyDescent="0.25">
      <c r="H1992" s="1"/>
    </row>
    <row r="1993" spans="8:8" x14ac:dyDescent="0.25">
      <c r="H1993" s="1"/>
    </row>
    <row r="1994" spans="8:8" x14ac:dyDescent="0.25">
      <c r="H1994" s="1"/>
    </row>
    <row r="1995" spans="8:8" x14ac:dyDescent="0.25">
      <c r="H1995" s="1"/>
    </row>
    <row r="1996" spans="8:8" x14ac:dyDescent="0.25">
      <c r="H1996" s="1"/>
    </row>
    <row r="1997" spans="8:8" x14ac:dyDescent="0.25">
      <c r="H1997" s="1"/>
    </row>
    <row r="1998" spans="8:8" x14ac:dyDescent="0.25">
      <c r="H1998" s="1"/>
    </row>
    <row r="1999" spans="8:8" x14ac:dyDescent="0.25">
      <c r="H1999" s="1"/>
    </row>
    <row r="2000" spans="8:8" x14ac:dyDescent="0.25">
      <c r="H2000" s="1"/>
    </row>
    <row r="2001" spans="8:8" x14ac:dyDescent="0.25">
      <c r="H2001" s="1"/>
    </row>
    <row r="2002" spans="8:8" x14ac:dyDescent="0.25">
      <c r="H2002" s="1"/>
    </row>
    <row r="2003" spans="8:8" x14ac:dyDescent="0.25">
      <c r="H2003" s="1"/>
    </row>
    <row r="2004" spans="8:8" x14ac:dyDescent="0.25">
      <c r="H2004" s="1"/>
    </row>
    <row r="2005" spans="8:8" x14ac:dyDescent="0.25">
      <c r="H2005" s="1"/>
    </row>
    <row r="2006" spans="8:8" x14ac:dyDescent="0.25">
      <c r="H2006" s="1"/>
    </row>
    <row r="2007" spans="8:8" x14ac:dyDescent="0.25">
      <c r="H2007" s="1"/>
    </row>
    <row r="2008" spans="8:8" x14ac:dyDescent="0.25">
      <c r="H2008" s="1"/>
    </row>
    <row r="2009" spans="8:8" x14ac:dyDescent="0.25">
      <c r="H2009" s="1"/>
    </row>
    <row r="2010" spans="8:8" x14ac:dyDescent="0.25">
      <c r="H2010" s="1"/>
    </row>
    <row r="2011" spans="8:8" x14ac:dyDescent="0.25">
      <c r="H2011" s="1"/>
    </row>
    <row r="2012" spans="8:8" x14ac:dyDescent="0.25">
      <c r="H2012" s="1"/>
    </row>
    <row r="2013" spans="8:8" x14ac:dyDescent="0.25">
      <c r="H2013" s="1"/>
    </row>
    <row r="2014" spans="8:8" x14ac:dyDescent="0.25">
      <c r="H2014" s="1"/>
    </row>
    <row r="2015" spans="8:8" x14ac:dyDescent="0.25">
      <c r="H2015" s="1"/>
    </row>
    <row r="2016" spans="8:8" x14ac:dyDescent="0.25">
      <c r="H2016" s="1"/>
    </row>
    <row r="2017" spans="8:8" x14ac:dyDescent="0.25">
      <c r="H2017" s="1"/>
    </row>
    <row r="2018" spans="8:8" x14ac:dyDescent="0.25">
      <c r="H2018" s="1"/>
    </row>
    <row r="2019" spans="8:8" x14ac:dyDescent="0.25">
      <c r="H2019" s="1"/>
    </row>
    <row r="2020" spans="8:8" x14ac:dyDescent="0.25">
      <c r="H2020" s="1"/>
    </row>
    <row r="2021" spans="8:8" x14ac:dyDescent="0.25">
      <c r="H2021" s="1"/>
    </row>
    <row r="2022" spans="8:8" x14ac:dyDescent="0.25">
      <c r="H2022" s="1"/>
    </row>
    <row r="2023" spans="8:8" x14ac:dyDescent="0.25">
      <c r="H2023" s="1"/>
    </row>
    <row r="2024" spans="8:8" x14ac:dyDescent="0.25">
      <c r="H2024" s="1"/>
    </row>
    <row r="2025" spans="8:8" x14ac:dyDescent="0.25">
      <c r="H2025" s="1"/>
    </row>
    <row r="2026" spans="8:8" x14ac:dyDescent="0.25">
      <c r="H2026" s="1"/>
    </row>
    <row r="2027" spans="8:8" x14ac:dyDescent="0.25">
      <c r="H2027" s="1"/>
    </row>
    <row r="2028" spans="8:8" x14ac:dyDescent="0.25">
      <c r="H2028" s="1"/>
    </row>
    <row r="2029" spans="8:8" x14ac:dyDescent="0.25">
      <c r="H2029" s="1"/>
    </row>
    <row r="2030" spans="8:8" x14ac:dyDescent="0.25">
      <c r="H2030" s="1"/>
    </row>
    <row r="2031" spans="8:8" x14ac:dyDescent="0.25">
      <c r="H2031" s="1"/>
    </row>
    <row r="2032" spans="8:8" x14ac:dyDescent="0.25">
      <c r="H2032" s="1"/>
    </row>
    <row r="2033" spans="8:8" x14ac:dyDescent="0.25">
      <c r="H2033" s="1"/>
    </row>
    <row r="2034" spans="8:8" x14ac:dyDescent="0.25">
      <c r="H2034" s="1"/>
    </row>
    <row r="2035" spans="8:8" x14ac:dyDescent="0.25">
      <c r="H2035" s="1"/>
    </row>
    <row r="2036" spans="8:8" x14ac:dyDescent="0.25">
      <c r="H2036" s="1"/>
    </row>
    <row r="2037" spans="8:8" x14ac:dyDescent="0.25">
      <c r="H2037" s="1"/>
    </row>
    <row r="2038" spans="8:8" x14ac:dyDescent="0.25">
      <c r="H2038" s="1"/>
    </row>
    <row r="2039" spans="8:8" x14ac:dyDescent="0.25">
      <c r="H2039" s="1"/>
    </row>
    <row r="2040" spans="8:8" x14ac:dyDescent="0.25">
      <c r="H2040" s="1"/>
    </row>
    <row r="2041" spans="8:8" x14ac:dyDescent="0.25">
      <c r="H2041" s="1"/>
    </row>
    <row r="2042" spans="8:8" x14ac:dyDescent="0.25">
      <c r="H2042" s="1"/>
    </row>
    <row r="2043" spans="8:8" x14ac:dyDescent="0.25">
      <c r="H2043" s="1"/>
    </row>
    <row r="2044" spans="8:8" x14ac:dyDescent="0.25">
      <c r="H2044" s="1"/>
    </row>
    <row r="2045" spans="8:8" x14ac:dyDescent="0.25">
      <c r="H2045" s="1"/>
    </row>
    <row r="2046" spans="8:8" x14ac:dyDescent="0.25">
      <c r="H2046" s="1"/>
    </row>
    <row r="2047" spans="8:8" x14ac:dyDescent="0.25">
      <c r="H2047" s="1"/>
    </row>
    <row r="2048" spans="8:8" x14ac:dyDescent="0.25">
      <c r="H2048" s="1"/>
    </row>
    <row r="2049" spans="8:8" x14ac:dyDescent="0.25">
      <c r="H2049" s="1"/>
    </row>
    <row r="2050" spans="8:8" x14ac:dyDescent="0.25">
      <c r="H2050" s="1"/>
    </row>
    <row r="2051" spans="8:8" x14ac:dyDescent="0.25">
      <c r="H2051" s="1"/>
    </row>
    <row r="2052" spans="8:8" x14ac:dyDescent="0.25">
      <c r="H2052" s="1"/>
    </row>
    <row r="2053" spans="8:8" x14ac:dyDescent="0.25">
      <c r="H2053" s="1"/>
    </row>
    <row r="2054" spans="8:8" x14ac:dyDescent="0.25">
      <c r="H2054" s="1"/>
    </row>
    <row r="2055" spans="8:8" x14ac:dyDescent="0.25">
      <c r="H2055" s="1"/>
    </row>
    <row r="2056" spans="8:8" x14ac:dyDescent="0.25">
      <c r="H2056" s="1"/>
    </row>
    <row r="2057" spans="8:8" x14ac:dyDescent="0.25">
      <c r="H2057" s="1"/>
    </row>
    <row r="2058" spans="8:8" x14ac:dyDescent="0.25">
      <c r="H2058" s="1"/>
    </row>
    <row r="2059" spans="8:8" x14ac:dyDescent="0.25">
      <c r="H2059" s="1"/>
    </row>
    <row r="2060" spans="8:8" x14ac:dyDescent="0.25">
      <c r="H2060" s="1"/>
    </row>
    <row r="2061" spans="8:8" x14ac:dyDescent="0.25">
      <c r="H2061" s="1"/>
    </row>
    <row r="2062" spans="8:8" x14ac:dyDescent="0.25">
      <c r="H2062" s="1"/>
    </row>
    <row r="2063" spans="8:8" x14ac:dyDescent="0.25">
      <c r="H2063" s="1"/>
    </row>
    <row r="2064" spans="8:8" x14ac:dyDescent="0.25">
      <c r="H2064" s="1"/>
    </row>
    <row r="2065" spans="8:8" x14ac:dyDescent="0.25">
      <c r="H2065" s="1"/>
    </row>
    <row r="2066" spans="8:8" x14ac:dyDescent="0.25">
      <c r="H2066" s="1"/>
    </row>
    <row r="2067" spans="8:8" x14ac:dyDescent="0.25">
      <c r="H2067" s="1"/>
    </row>
    <row r="2068" spans="8:8" x14ac:dyDescent="0.25">
      <c r="H2068" s="1"/>
    </row>
    <row r="2069" spans="8:8" x14ac:dyDescent="0.25">
      <c r="H2069" s="1"/>
    </row>
    <row r="2070" spans="8:8" x14ac:dyDescent="0.25">
      <c r="H2070" s="1"/>
    </row>
    <row r="2071" spans="8:8" x14ac:dyDescent="0.25">
      <c r="H2071" s="1"/>
    </row>
    <row r="2072" spans="8:8" x14ac:dyDescent="0.25">
      <c r="H2072" s="1"/>
    </row>
    <row r="2073" spans="8:8" x14ac:dyDescent="0.25">
      <c r="H2073" s="1"/>
    </row>
    <row r="2074" spans="8:8" x14ac:dyDescent="0.25">
      <c r="H2074" s="1"/>
    </row>
    <row r="2075" spans="8:8" x14ac:dyDescent="0.25">
      <c r="H2075" s="1"/>
    </row>
    <row r="2076" spans="8:8" x14ac:dyDescent="0.25">
      <c r="H2076" s="1"/>
    </row>
    <row r="2077" spans="8:8" x14ac:dyDescent="0.25">
      <c r="H2077" s="1"/>
    </row>
    <row r="2078" spans="8:8" x14ac:dyDescent="0.25">
      <c r="H2078" s="1"/>
    </row>
    <row r="2079" spans="8:8" x14ac:dyDescent="0.25">
      <c r="H2079" s="1"/>
    </row>
    <row r="2080" spans="8:8" x14ac:dyDescent="0.25">
      <c r="H2080" s="1"/>
    </row>
    <row r="2081" spans="8:8" x14ac:dyDescent="0.25">
      <c r="H2081" s="1"/>
    </row>
    <row r="2082" spans="8:8" x14ac:dyDescent="0.25">
      <c r="H2082" s="1"/>
    </row>
    <row r="2083" spans="8:8" x14ac:dyDescent="0.25">
      <c r="H2083" s="1"/>
    </row>
    <row r="2084" spans="8:8" x14ac:dyDescent="0.25">
      <c r="H2084" s="1"/>
    </row>
    <row r="2085" spans="8:8" x14ac:dyDescent="0.25">
      <c r="H2085" s="1"/>
    </row>
    <row r="2086" spans="8:8" x14ac:dyDescent="0.25">
      <c r="H2086" s="1"/>
    </row>
    <row r="2087" spans="8:8" x14ac:dyDescent="0.25">
      <c r="H2087" s="1"/>
    </row>
    <row r="2088" spans="8:8" x14ac:dyDescent="0.25">
      <c r="H2088" s="1"/>
    </row>
    <row r="2089" spans="8:8" x14ac:dyDescent="0.25">
      <c r="H2089" s="1"/>
    </row>
    <row r="2090" spans="8:8" x14ac:dyDescent="0.25">
      <c r="H2090" s="1"/>
    </row>
    <row r="2091" spans="8:8" x14ac:dyDescent="0.25">
      <c r="H2091" s="1"/>
    </row>
    <row r="2092" spans="8:8" x14ac:dyDescent="0.25">
      <c r="H2092" s="1"/>
    </row>
    <row r="2093" spans="8:8" x14ac:dyDescent="0.25">
      <c r="H2093" s="1"/>
    </row>
    <row r="2094" spans="8:8" x14ac:dyDescent="0.25">
      <c r="H2094" s="1"/>
    </row>
    <row r="2095" spans="8:8" x14ac:dyDescent="0.25">
      <c r="H2095" s="1"/>
    </row>
    <row r="2096" spans="8:8" x14ac:dyDescent="0.25">
      <c r="H2096" s="1"/>
    </row>
    <row r="2097" spans="8:8" x14ac:dyDescent="0.25">
      <c r="H2097" s="1"/>
    </row>
    <row r="2098" spans="8:8" x14ac:dyDescent="0.25">
      <c r="H2098" s="1"/>
    </row>
    <row r="2099" spans="8:8" x14ac:dyDescent="0.25">
      <c r="H2099" s="1"/>
    </row>
    <row r="2100" spans="8:8" x14ac:dyDescent="0.25">
      <c r="H2100" s="1"/>
    </row>
    <row r="2101" spans="8:8" x14ac:dyDescent="0.25">
      <c r="H2101" s="1"/>
    </row>
    <row r="2102" spans="8:8" x14ac:dyDescent="0.25">
      <c r="H2102" s="1"/>
    </row>
    <row r="2103" spans="8:8" x14ac:dyDescent="0.25">
      <c r="H2103" s="1"/>
    </row>
    <row r="2104" spans="8:8" x14ac:dyDescent="0.25">
      <c r="H2104" s="1"/>
    </row>
    <row r="2105" spans="8:8" x14ac:dyDescent="0.25">
      <c r="H2105" s="1"/>
    </row>
    <row r="2106" spans="8:8" x14ac:dyDescent="0.25">
      <c r="H2106" s="1"/>
    </row>
    <row r="2107" spans="8:8" x14ac:dyDescent="0.25">
      <c r="H2107" s="1"/>
    </row>
    <row r="2108" spans="8:8" x14ac:dyDescent="0.25">
      <c r="H2108" s="1"/>
    </row>
    <row r="2109" spans="8:8" x14ac:dyDescent="0.25">
      <c r="H2109" s="1"/>
    </row>
    <row r="2110" spans="8:8" x14ac:dyDescent="0.25">
      <c r="H2110" s="1"/>
    </row>
    <row r="2111" spans="8:8" x14ac:dyDescent="0.25">
      <c r="H2111" s="1"/>
    </row>
    <row r="2112" spans="8:8" x14ac:dyDescent="0.25">
      <c r="H2112" s="1"/>
    </row>
    <row r="2113" spans="8:8" x14ac:dyDescent="0.25">
      <c r="H2113" s="1"/>
    </row>
    <row r="2114" spans="8:8" x14ac:dyDescent="0.25">
      <c r="H2114" s="1"/>
    </row>
    <row r="2115" spans="8:8" x14ac:dyDescent="0.25">
      <c r="H2115" s="1"/>
    </row>
    <row r="2116" spans="8:8" x14ac:dyDescent="0.25">
      <c r="H2116" s="1"/>
    </row>
    <row r="2117" spans="8:8" x14ac:dyDescent="0.25">
      <c r="H2117" s="1"/>
    </row>
    <row r="2118" spans="8:8" x14ac:dyDescent="0.25">
      <c r="H2118" s="1"/>
    </row>
    <row r="2119" spans="8:8" x14ac:dyDescent="0.25">
      <c r="H2119" s="1"/>
    </row>
    <row r="2120" spans="8:8" x14ac:dyDescent="0.25">
      <c r="H2120" s="1"/>
    </row>
    <row r="2121" spans="8:8" x14ac:dyDescent="0.25">
      <c r="H2121" s="1"/>
    </row>
    <row r="2122" spans="8:8" x14ac:dyDescent="0.25">
      <c r="H2122" s="1"/>
    </row>
    <row r="2123" spans="8:8" x14ac:dyDescent="0.25">
      <c r="H2123" s="1"/>
    </row>
    <row r="2124" spans="8:8" x14ac:dyDescent="0.25">
      <c r="H2124" s="1"/>
    </row>
    <row r="2125" spans="8:8" x14ac:dyDescent="0.25">
      <c r="H2125" s="1"/>
    </row>
    <row r="2126" spans="8:8" x14ac:dyDescent="0.25">
      <c r="H2126" s="1"/>
    </row>
    <row r="2127" spans="8:8" x14ac:dyDescent="0.25">
      <c r="H2127" s="1"/>
    </row>
    <row r="2128" spans="8:8" x14ac:dyDescent="0.25">
      <c r="H2128" s="1"/>
    </row>
    <row r="2129" spans="8:8" x14ac:dyDescent="0.25">
      <c r="H2129" s="1"/>
    </row>
    <row r="2130" spans="8:8" x14ac:dyDescent="0.25">
      <c r="H2130" s="1"/>
    </row>
    <row r="2131" spans="8:8" x14ac:dyDescent="0.25">
      <c r="H2131" s="1"/>
    </row>
    <row r="2132" spans="8:8" x14ac:dyDescent="0.25">
      <c r="H2132" s="1"/>
    </row>
    <row r="2133" spans="8:8" x14ac:dyDescent="0.25">
      <c r="H2133" s="1"/>
    </row>
    <row r="2134" spans="8:8" x14ac:dyDescent="0.25">
      <c r="H2134" s="1"/>
    </row>
    <row r="2135" spans="8:8" x14ac:dyDescent="0.25">
      <c r="H2135" s="1"/>
    </row>
    <row r="2136" spans="8:8" x14ac:dyDescent="0.25">
      <c r="H2136" s="1"/>
    </row>
    <row r="2137" spans="8:8" x14ac:dyDescent="0.25">
      <c r="H2137" s="1"/>
    </row>
    <row r="2138" spans="8:8" x14ac:dyDescent="0.25">
      <c r="H2138" s="1"/>
    </row>
    <row r="2139" spans="8:8" x14ac:dyDescent="0.25">
      <c r="H2139" s="1"/>
    </row>
    <row r="2140" spans="8:8" x14ac:dyDescent="0.25">
      <c r="H2140" s="1"/>
    </row>
    <row r="2141" spans="8:8" x14ac:dyDescent="0.25">
      <c r="H2141" s="1"/>
    </row>
    <row r="2142" spans="8:8" x14ac:dyDescent="0.25">
      <c r="H2142" s="1"/>
    </row>
    <row r="2143" spans="8:8" x14ac:dyDescent="0.25">
      <c r="H2143" s="1"/>
    </row>
    <row r="2144" spans="8:8" x14ac:dyDescent="0.25">
      <c r="H2144" s="1"/>
    </row>
    <row r="2145" spans="8:8" x14ac:dyDescent="0.25">
      <c r="H2145" s="1"/>
    </row>
    <row r="2146" spans="8:8" x14ac:dyDescent="0.25">
      <c r="H2146" s="1"/>
    </row>
    <row r="2147" spans="8:8" x14ac:dyDescent="0.25">
      <c r="H2147" s="1"/>
    </row>
    <row r="2148" spans="8:8" x14ac:dyDescent="0.25">
      <c r="H2148" s="1"/>
    </row>
    <row r="2149" spans="8:8" x14ac:dyDescent="0.25">
      <c r="H2149" s="1"/>
    </row>
    <row r="2150" spans="8:8" x14ac:dyDescent="0.25">
      <c r="H2150" s="1"/>
    </row>
    <row r="2151" spans="8:8" x14ac:dyDescent="0.25">
      <c r="H2151" s="1"/>
    </row>
    <row r="2152" spans="8:8" x14ac:dyDescent="0.25">
      <c r="H2152" s="1"/>
    </row>
    <row r="2153" spans="8:8" x14ac:dyDescent="0.25">
      <c r="H2153" s="1"/>
    </row>
    <row r="2154" spans="8:8" x14ac:dyDescent="0.25">
      <c r="H2154" s="1"/>
    </row>
    <row r="2155" spans="8:8" x14ac:dyDescent="0.25">
      <c r="H2155" s="1"/>
    </row>
    <row r="2156" spans="8:8" x14ac:dyDescent="0.25">
      <c r="H2156" s="1"/>
    </row>
    <row r="2157" spans="8:8" x14ac:dyDescent="0.25">
      <c r="H2157" s="1"/>
    </row>
    <row r="2158" spans="8:8" x14ac:dyDescent="0.25">
      <c r="H2158" s="1"/>
    </row>
    <row r="2159" spans="8:8" x14ac:dyDescent="0.25">
      <c r="H2159" s="1"/>
    </row>
    <row r="2160" spans="8:8" x14ac:dyDescent="0.25">
      <c r="H2160" s="1"/>
    </row>
    <row r="2161" spans="8:8" x14ac:dyDescent="0.25">
      <c r="H2161" s="1"/>
    </row>
    <row r="2162" spans="8:8" x14ac:dyDescent="0.25">
      <c r="H2162" s="1"/>
    </row>
    <row r="2163" spans="8:8" x14ac:dyDescent="0.25">
      <c r="H2163" s="1"/>
    </row>
    <row r="2164" spans="8:8" x14ac:dyDescent="0.25">
      <c r="H2164" s="1"/>
    </row>
    <row r="2165" spans="8:8" x14ac:dyDescent="0.25">
      <c r="H2165" s="1"/>
    </row>
    <row r="2166" spans="8:8" x14ac:dyDescent="0.25">
      <c r="H2166" s="1"/>
    </row>
    <row r="2167" spans="8:8" x14ac:dyDescent="0.25">
      <c r="H2167" s="1"/>
    </row>
    <row r="2168" spans="8:8" x14ac:dyDescent="0.25">
      <c r="H2168" s="1"/>
    </row>
    <row r="2169" spans="8:8" x14ac:dyDescent="0.25">
      <c r="H2169" s="1"/>
    </row>
    <row r="2170" spans="8:8" x14ac:dyDescent="0.25">
      <c r="H2170" s="1"/>
    </row>
    <row r="2171" spans="8:8" x14ac:dyDescent="0.25">
      <c r="H2171" s="1"/>
    </row>
    <row r="2172" spans="8:8" x14ac:dyDescent="0.25">
      <c r="H2172" s="1"/>
    </row>
    <row r="2173" spans="8:8" x14ac:dyDescent="0.25">
      <c r="H2173" s="1"/>
    </row>
    <row r="2174" spans="8:8" x14ac:dyDescent="0.25">
      <c r="H2174" s="1"/>
    </row>
    <row r="2175" spans="8:8" x14ac:dyDescent="0.25">
      <c r="H2175" s="1"/>
    </row>
    <row r="2176" spans="8:8" x14ac:dyDescent="0.25">
      <c r="H2176" s="1"/>
    </row>
    <row r="2177" spans="8:8" x14ac:dyDescent="0.25">
      <c r="H2177" s="1"/>
    </row>
    <row r="2178" spans="8:8" x14ac:dyDescent="0.25">
      <c r="H2178" s="1"/>
    </row>
    <row r="2179" spans="8:8" x14ac:dyDescent="0.25">
      <c r="H2179" s="1"/>
    </row>
    <row r="2180" spans="8:8" x14ac:dyDescent="0.25">
      <c r="H2180" s="1"/>
    </row>
    <row r="2181" spans="8:8" x14ac:dyDescent="0.25">
      <c r="H2181" s="1"/>
    </row>
    <row r="2182" spans="8:8" x14ac:dyDescent="0.25">
      <c r="H2182" s="1"/>
    </row>
    <row r="2183" spans="8:8" x14ac:dyDescent="0.25">
      <c r="H2183" s="1"/>
    </row>
    <row r="2184" spans="8:8" x14ac:dyDescent="0.25">
      <c r="H2184" s="1"/>
    </row>
    <row r="2185" spans="8:8" x14ac:dyDescent="0.25">
      <c r="H2185" s="1"/>
    </row>
    <row r="2186" spans="8:8" x14ac:dyDescent="0.25">
      <c r="H2186" s="1"/>
    </row>
    <row r="2187" spans="8:8" x14ac:dyDescent="0.25">
      <c r="H2187" s="1"/>
    </row>
    <row r="2188" spans="8:8" x14ac:dyDescent="0.25">
      <c r="H2188" s="1"/>
    </row>
    <row r="2189" spans="8:8" x14ac:dyDescent="0.25">
      <c r="H2189" s="1"/>
    </row>
    <row r="2190" spans="8:8" x14ac:dyDescent="0.25">
      <c r="H2190" s="1"/>
    </row>
    <row r="2191" spans="8:8" x14ac:dyDescent="0.25">
      <c r="H2191" s="1"/>
    </row>
    <row r="2192" spans="8:8" x14ac:dyDescent="0.25">
      <c r="H2192" s="1"/>
    </row>
    <row r="2193" spans="8:8" x14ac:dyDescent="0.25">
      <c r="H2193" s="1"/>
    </row>
    <row r="2194" spans="8:8" x14ac:dyDescent="0.25">
      <c r="H2194" s="1"/>
    </row>
    <row r="2195" spans="8:8" x14ac:dyDescent="0.25">
      <c r="H2195" s="1"/>
    </row>
    <row r="2196" spans="8:8" x14ac:dyDescent="0.25">
      <c r="H2196" s="1"/>
    </row>
    <row r="2197" spans="8:8" x14ac:dyDescent="0.25">
      <c r="H2197" s="1"/>
    </row>
    <row r="2198" spans="8:8" x14ac:dyDescent="0.25">
      <c r="H2198" s="1"/>
    </row>
    <row r="2199" spans="8:8" x14ac:dyDescent="0.25">
      <c r="H2199" s="1"/>
    </row>
    <row r="2200" spans="8:8" x14ac:dyDescent="0.25">
      <c r="H2200" s="1"/>
    </row>
    <row r="2201" spans="8:8" x14ac:dyDescent="0.25">
      <c r="H2201" s="1"/>
    </row>
    <row r="2202" spans="8:8" x14ac:dyDescent="0.25">
      <c r="H2202" s="1"/>
    </row>
    <row r="2203" spans="8:8" x14ac:dyDescent="0.25">
      <c r="H2203" s="1"/>
    </row>
    <row r="2204" spans="8:8" x14ac:dyDescent="0.25">
      <c r="H2204" s="1"/>
    </row>
    <row r="2205" spans="8:8" x14ac:dyDescent="0.25">
      <c r="H2205" s="1"/>
    </row>
    <row r="2206" spans="8:8" x14ac:dyDescent="0.25">
      <c r="H2206" s="1"/>
    </row>
    <row r="2207" spans="8:8" x14ac:dyDescent="0.25">
      <c r="H2207" s="1"/>
    </row>
    <row r="2208" spans="8:8" x14ac:dyDescent="0.25">
      <c r="H2208" s="1"/>
    </row>
    <row r="2209" spans="8:8" x14ac:dyDescent="0.25">
      <c r="H2209" s="1"/>
    </row>
    <row r="2210" spans="8:8" x14ac:dyDescent="0.25">
      <c r="H2210" s="1"/>
    </row>
    <row r="2211" spans="8:8" x14ac:dyDescent="0.25">
      <c r="H2211" s="1"/>
    </row>
    <row r="2212" spans="8:8" x14ac:dyDescent="0.25">
      <c r="H2212" s="1"/>
    </row>
    <row r="2213" spans="8:8" x14ac:dyDescent="0.25">
      <c r="H2213" s="1"/>
    </row>
    <row r="2214" spans="8:8" x14ac:dyDescent="0.25">
      <c r="H2214" s="1"/>
    </row>
    <row r="2215" spans="8:8" x14ac:dyDescent="0.25">
      <c r="H2215" s="1"/>
    </row>
    <row r="2216" spans="8:8" x14ac:dyDescent="0.25">
      <c r="H2216" s="1"/>
    </row>
    <row r="2217" spans="8:8" x14ac:dyDescent="0.25">
      <c r="H2217" s="1"/>
    </row>
    <row r="2218" spans="8:8" x14ac:dyDescent="0.25">
      <c r="H2218" s="1"/>
    </row>
    <row r="2219" spans="8:8" x14ac:dyDescent="0.25">
      <c r="H2219" s="1"/>
    </row>
    <row r="2220" spans="8:8" x14ac:dyDescent="0.25">
      <c r="H2220" s="1"/>
    </row>
    <row r="2221" spans="8:8" x14ac:dyDescent="0.25">
      <c r="H2221" s="1"/>
    </row>
    <row r="2222" spans="8:8" x14ac:dyDescent="0.25">
      <c r="H2222" s="1"/>
    </row>
    <row r="2223" spans="8:8" x14ac:dyDescent="0.25">
      <c r="H2223" s="1"/>
    </row>
    <row r="2224" spans="8:8" x14ac:dyDescent="0.25">
      <c r="H2224" s="1"/>
    </row>
    <row r="2225" spans="8:8" x14ac:dyDescent="0.25">
      <c r="H2225" s="1"/>
    </row>
    <row r="2226" spans="8:8" x14ac:dyDescent="0.25">
      <c r="H2226" s="1"/>
    </row>
    <row r="2227" spans="8:8" x14ac:dyDescent="0.25">
      <c r="H2227" s="1"/>
    </row>
    <row r="2228" spans="8:8" x14ac:dyDescent="0.25">
      <c r="H2228" s="1"/>
    </row>
    <row r="2229" spans="8:8" x14ac:dyDescent="0.25">
      <c r="H2229" s="1"/>
    </row>
    <row r="2230" spans="8:8" x14ac:dyDescent="0.25">
      <c r="H2230" s="1"/>
    </row>
    <row r="2231" spans="8:8" x14ac:dyDescent="0.25">
      <c r="H2231" s="1"/>
    </row>
    <row r="2232" spans="8:8" x14ac:dyDescent="0.25">
      <c r="H2232" s="1"/>
    </row>
    <row r="2233" spans="8:8" x14ac:dyDescent="0.25">
      <c r="H2233" s="1"/>
    </row>
    <row r="2234" spans="8:8" x14ac:dyDescent="0.25">
      <c r="H2234" s="1"/>
    </row>
    <row r="2235" spans="8:8" x14ac:dyDescent="0.25">
      <c r="H2235" s="1"/>
    </row>
    <row r="2236" spans="8:8" x14ac:dyDescent="0.25">
      <c r="H2236" s="1"/>
    </row>
    <row r="2237" spans="8:8" x14ac:dyDescent="0.25">
      <c r="H2237" s="1"/>
    </row>
    <row r="2238" spans="8:8" x14ac:dyDescent="0.25">
      <c r="H2238" s="1"/>
    </row>
    <row r="2239" spans="8:8" x14ac:dyDescent="0.25">
      <c r="H2239" s="1"/>
    </row>
    <row r="2240" spans="8:8" x14ac:dyDescent="0.25">
      <c r="H2240" s="1"/>
    </row>
    <row r="2241" spans="8:8" x14ac:dyDescent="0.25">
      <c r="H2241" s="1"/>
    </row>
    <row r="2242" spans="8:8" x14ac:dyDescent="0.25">
      <c r="H2242" s="1"/>
    </row>
    <row r="2243" spans="8:8" x14ac:dyDescent="0.25">
      <c r="H2243" s="1"/>
    </row>
    <row r="2244" spans="8:8" x14ac:dyDescent="0.25">
      <c r="H2244" s="1"/>
    </row>
    <row r="2245" spans="8:8" x14ac:dyDescent="0.25">
      <c r="H2245" s="1"/>
    </row>
    <row r="2246" spans="8:8" x14ac:dyDescent="0.25">
      <c r="H2246" s="1"/>
    </row>
    <row r="2247" spans="8:8" x14ac:dyDescent="0.25">
      <c r="H2247" s="1"/>
    </row>
    <row r="2248" spans="8:8" x14ac:dyDescent="0.25">
      <c r="H2248" s="1"/>
    </row>
    <row r="2249" spans="8:8" x14ac:dyDescent="0.25">
      <c r="H2249" s="1"/>
    </row>
    <row r="2250" spans="8:8" x14ac:dyDescent="0.25">
      <c r="H2250" s="1"/>
    </row>
    <row r="2251" spans="8:8" x14ac:dyDescent="0.25">
      <c r="H2251" s="1"/>
    </row>
    <row r="2252" spans="8:8" x14ac:dyDescent="0.25">
      <c r="H2252" s="1"/>
    </row>
    <row r="2253" spans="8:8" x14ac:dyDescent="0.25">
      <c r="H2253" s="1"/>
    </row>
    <row r="2254" spans="8:8" x14ac:dyDescent="0.25">
      <c r="H2254" s="1"/>
    </row>
    <row r="2255" spans="8:8" x14ac:dyDescent="0.25">
      <c r="H2255" s="1"/>
    </row>
    <row r="2256" spans="8:8" x14ac:dyDescent="0.25">
      <c r="H2256" s="1"/>
    </row>
    <row r="2257" spans="8:8" x14ac:dyDescent="0.25">
      <c r="H2257" s="1"/>
    </row>
    <row r="2258" spans="8:8" x14ac:dyDescent="0.25">
      <c r="H2258" s="1"/>
    </row>
    <row r="2259" spans="8:8" x14ac:dyDescent="0.25">
      <c r="H2259" s="1"/>
    </row>
    <row r="2260" spans="8:8" x14ac:dyDescent="0.25">
      <c r="H2260" s="1"/>
    </row>
    <row r="2261" spans="8:8" x14ac:dyDescent="0.25">
      <c r="H2261" s="1"/>
    </row>
    <row r="2262" spans="8:8" x14ac:dyDescent="0.25">
      <c r="H2262" s="1"/>
    </row>
    <row r="2263" spans="8:8" x14ac:dyDescent="0.25">
      <c r="H2263" s="1"/>
    </row>
    <row r="2264" spans="8:8" x14ac:dyDescent="0.25">
      <c r="H2264" s="1"/>
    </row>
    <row r="2265" spans="8:8" x14ac:dyDescent="0.25">
      <c r="H2265" s="1"/>
    </row>
    <row r="2266" spans="8:8" x14ac:dyDescent="0.25">
      <c r="H2266" s="1"/>
    </row>
    <row r="2267" spans="8:8" x14ac:dyDescent="0.25">
      <c r="H2267" s="1"/>
    </row>
    <row r="2268" spans="8:8" x14ac:dyDescent="0.25">
      <c r="H2268" s="1"/>
    </row>
    <row r="2269" spans="8:8" x14ac:dyDescent="0.25">
      <c r="H2269" s="1"/>
    </row>
    <row r="2270" spans="8:8" x14ac:dyDescent="0.25">
      <c r="H2270" s="1"/>
    </row>
    <row r="2271" spans="8:8" x14ac:dyDescent="0.25">
      <c r="H2271" s="1"/>
    </row>
    <row r="2272" spans="8:8" x14ac:dyDescent="0.25">
      <c r="H2272" s="1"/>
    </row>
    <row r="2273" spans="8:8" x14ac:dyDescent="0.25">
      <c r="H2273" s="1"/>
    </row>
    <row r="2274" spans="8:8" x14ac:dyDescent="0.25">
      <c r="H2274" s="1"/>
    </row>
    <row r="2275" spans="8:8" x14ac:dyDescent="0.25">
      <c r="H2275" s="1"/>
    </row>
    <row r="2276" spans="8:8" x14ac:dyDescent="0.25">
      <c r="H2276" s="1"/>
    </row>
    <row r="2277" spans="8:8" x14ac:dyDescent="0.25">
      <c r="H2277" s="1"/>
    </row>
    <row r="2278" spans="8:8" x14ac:dyDescent="0.25">
      <c r="H2278" s="1"/>
    </row>
    <row r="2279" spans="8:8" x14ac:dyDescent="0.25">
      <c r="H2279" s="1"/>
    </row>
    <row r="2280" spans="8:8" x14ac:dyDescent="0.25">
      <c r="H2280" s="1"/>
    </row>
    <row r="2281" spans="8:8" x14ac:dyDescent="0.25">
      <c r="H2281" s="1"/>
    </row>
    <row r="2282" spans="8:8" x14ac:dyDescent="0.25">
      <c r="H2282" s="1"/>
    </row>
    <row r="2283" spans="8:8" x14ac:dyDescent="0.25">
      <c r="H2283" s="1"/>
    </row>
    <row r="2284" spans="8:8" x14ac:dyDescent="0.25">
      <c r="H2284" s="1"/>
    </row>
    <row r="2285" spans="8:8" x14ac:dyDescent="0.25">
      <c r="H2285" s="1"/>
    </row>
    <row r="2286" spans="8:8" x14ac:dyDescent="0.25">
      <c r="H2286" s="1"/>
    </row>
    <row r="2287" spans="8:8" x14ac:dyDescent="0.25">
      <c r="H2287" s="1"/>
    </row>
    <row r="2288" spans="8:8" x14ac:dyDescent="0.25">
      <c r="H2288" s="1"/>
    </row>
    <row r="2289" spans="8:8" x14ac:dyDescent="0.25">
      <c r="H2289" s="1"/>
    </row>
    <row r="2290" spans="8:8" x14ac:dyDescent="0.25">
      <c r="H2290" s="1"/>
    </row>
    <row r="2291" spans="8:8" x14ac:dyDescent="0.25">
      <c r="H2291" s="1"/>
    </row>
    <row r="2292" spans="8:8" x14ac:dyDescent="0.25">
      <c r="H2292" s="1"/>
    </row>
    <row r="2293" spans="8:8" x14ac:dyDescent="0.25">
      <c r="H2293" s="1"/>
    </row>
    <row r="2294" spans="8:8" x14ac:dyDescent="0.25">
      <c r="H2294" s="1"/>
    </row>
    <row r="2295" spans="8:8" x14ac:dyDescent="0.25">
      <c r="H2295" s="1"/>
    </row>
    <row r="2296" spans="8:8" x14ac:dyDescent="0.25">
      <c r="H2296" s="1"/>
    </row>
    <row r="2297" spans="8:8" x14ac:dyDescent="0.25">
      <c r="H2297" s="1"/>
    </row>
    <row r="2298" spans="8:8" x14ac:dyDescent="0.25">
      <c r="H2298" s="1"/>
    </row>
    <row r="2299" spans="8:8" x14ac:dyDescent="0.25">
      <c r="H2299" s="1"/>
    </row>
    <row r="2300" spans="8:8" x14ac:dyDescent="0.25">
      <c r="H2300" s="1"/>
    </row>
    <row r="2301" spans="8:8" x14ac:dyDescent="0.25">
      <c r="H2301" s="1"/>
    </row>
    <row r="2302" spans="8:8" x14ac:dyDescent="0.25">
      <c r="H2302" s="1"/>
    </row>
    <row r="2303" spans="8:8" x14ac:dyDescent="0.25">
      <c r="H2303" s="1"/>
    </row>
    <row r="2304" spans="8:8" x14ac:dyDescent="0.25">
      <c r="H2304" s="1"/>
    </row>
    <row r="2305" spans="8:8" x14ac:dyDescent="0.25">
      <c r="H2305" s="1"/>
    </row>
    <row r="2306" spans="8:8" x14ac:dyDescent="0.25">
      <c r="H2306" s="1"/>
    </row>
    <row r="2307" spans="8:8" x14ac:dyDescent="0.25">
      <c r="H2307" s="1"/>
    </row>
    <row r="2308" spans="8:8" x14ac:dyDescent="0.25">
      <c r="H2308" s="1"/>
    </row>
    <row r="2309" spans="8:8" x14ac:dyDescent="0.25">
      <c r="H2309" s="1"/>
    </row>
    <row r="2310" spans="8:8" x14ac:dyDescent="0.25">
      <c r="H2310" s="1"/>
    </row>
    <row r="2311" spans="8:8" x14ac:dyDescent="0.25">
      <c r="H2311" s="1"/>
    </row>
    <row r="2312" spans="8:8" x14ac:dyDescent="0.25">
      <c r="H2312" s="1"/>
    </row>
    <row r="2313" spans="8:8" x14ac:dyDescent="0.25">
      <c r="H2313" s="1"/>
    </row>
    <row r="2314" spans="8:8" x14ac:dyDescent="0.25">
      <c r="H2314" s="1"/>
    </row>
    <row r="2315" spans="8:8" x14ac:dyDescent="0.25">
      <c r="H2315" s="1"/>
    </row>
    <row r="2316" spans="8:8" x14ac:dyDescent="0.25">
      <c r="H2316" s="1"/>
    </row>
    <row r="2317" spans="8:8" x14ac:dyDescent="0.25">
      <c r="H2317" s="1"/>
    </row>
    <row r="2318" spans="8:8" x14ac:dyDescent="0.25">
      <c r="H2318" s="1"/>
    </row>
    <row r="2319" spans="8:8" x14ac:dyDescent="0.25">
      <c r="H2319" s="1"/>
    </row>
    <row r="2320" spans="8:8" x14ac:dyDescent="0.25">
      <c r="H2320" s="1"/>
    </row>
    <row r="2321" spans="8:8" x14ac:dyDescent="0.25">
      <c r="H2321" s="1"/>
    </row>
    <row r="2322" spans="8:8" x14ac:dyDescent="0.25">
      <c r="H2322" s="1"/>
    </row>
    <row r="2323" spans="8:8" x14ac:dyDescent="0.25">
      <c r="H2323" s="1"/>
    </row>
    <row r="2324" spans="8:8" x14ac:dyDescent="0.25">
      <c r="H2324" s="1"/>
    </row>
    <row r="2325" spans="8:8" x14ac:dyDescent="0.25">
      <c r="H2325" s="1"/>
    </row>
    <row r="2326" spans="8:8" x14ac:dyDescent="0.25">
      <c r="H2326" s="1"/>
    </row>
    <row r="2327" spans="8:8" x14ac:dyDescent="0.25">
      <c r="H2327" s="1"/>
    </row>
    <row r="2328" spans="8:8" x14ac:dyDescent="0.25">
      <c r="H2328" s="1"/>
    </row>
    <row r="2329" spans="8:8" x14ac:dyDescent="0.25">
      <c r="H2329" s="1"/>
    </row>
    <row r="2330" spans="8:8" x14ac:dyDescent="0.25">
      <c r="H2330" s="1"/>
    </row>
    <row r="2331" spans="8:8" x14ac:dyDescent="0.25">
      <c r="H2331" s="1"/>
    </row>
    <row r="2332" spans="8:8" x14ac:dyDescent="0.25">
      <c r="H2332" s="1"/>
    </row>
    <row r="2333" spans="8:8" x14ac:dyDescent="0.25">
      <c r="H2333" s="1"/>
    </row>
    <row r="2334" spans="8:8" x14ac:dyDescent="0.25">
      <c r="H2334" s="1"/>
    </row>
    <row r="2335" spans="8:8" x14ac:dyDescent="0.25">
      <c r="H2335" s="1"/>
    </row>
    <row r="2336" spans="8:8" x14ac:dyDescent="0.25">
      <c r="H2336" s="1"/>
    </row>
    <row r="2337" spans="8:8" x14ac:dyDescent="0.25">
      <c r="H2337" s="1"/>
    </row>
    <row r="2338" spans="8:8" x14ac:dyDescent="0.25">
      <c r="H2338" s="1"/>
    </row>
    <row r="2339" spans="8:8" x14ac:dyDescent="0.25">
      <c r="H2339" s="1"/>
    </row>
    <row r="2340" spans="8:8" x14ac:dyDescent="0.25">
      <c r="H2340" s="1"/>
    </row>
    <row r="2341" spans="8:8" x14ac:dyDescent="0.25">
      <c r="H2341" s="1"/>
    </row>
    <row r="2342" spans="8:8" x14ac:dyDescent="0.25">
      <c r="H2342" s="1"/>
    </row>
    <row r="2343" spans="8:8" x14ac:dyDescent="0.25">
      <c r="H2343" s="1"/>
    </row>
    <row r="2344" spans="8:8" x14ac:dyDescent="0.25">
      <c r="H2344" s="1"/>
    </row>
    <row r="2345" spans="8:8" x14ac:dyDescent="0.25">
      <c r="H2345" s="1"/>
    </row>
    <row r="2346" spans="8:8" x14ac:dyDescent="0.25">
      <c r="H2346" s="1"/>
    </row>
    <row r="2347" spans="8:8" x14ac:dyDescent="0.25">
      <c r="H2347" s="1"/>
    </row>
    <row r="2348" spans="8:8" x14ac:dyDescent="0.25">
      <c r="H2348" s="1"/>
    </row>
    <row r="2349" spans="8:8" x14ac:dyDescent="0.25">
      <c r="H2349" s="1"/>
    </row>
    <row r="2350" spans="8:8" x14ac:dyDescent="0.25">
      <c r="H2350" s="1"/>
    </row>
    <row r="2351" spans="8:8" x14ac:dyDescent="0.25">
      <c r="H2351" s="1"/>
    </row>
    <row r="2352" spans="8:8" x14ac:dyDescent="0.25">
      <c r="H2352" s="1"/>
    </row>
    <row r="2353" spans="8:8" x14ac:dyDescent="0.25">
      <c r="H2353" s="1"/>
    </row>
    <row r="2354" spans="8:8" x14ac:dyDescent="0.25">
      <c r="H2354" s="1"/>
    </row>
    <row r="2355" spans="8:8" x14ac:dyDescent="0.25">
      <c r="H2355" s="1"/>
    </row>
    <row r="2356" spans="8:8" x14ac:dyDescent="0.25">
      <c r="H2356" s="1"/>
    </row>
    <row r="2357" spans="8:8" x14ac:dyDescent="0.25">
      <c r="H2357" s="1"/>
    </row>
    <row r="2358" spans="8:8" x14ac:dyDescent="0.25">
      <c r="H2358" s="1"/>
    </row>
    <row r="2359" spans="8:8" x14ac:dyDescent="0.25">
      <c r="H2359" s="1"/>
    </row>
    <row r="2360" spans="8:8" x14ac:dyDescent="0.25">
      <c r="H2360" s="1"/>
    </row>
    <row r="2361" spans="8:8" x14ac:dyDescent="0.25">
      <c r="H2361" s="1"/>
    </row>
    <row r="2362" spans="8:8" x14ac:dyDescent="0.25">
      <c r="H2362" s="1"/>
    </row>
    <row r="2363" spans="8:8" x14ac:dyDescent="0.25">
      <c r="H2363" s="1"/>
    </row>
    <row r="2364" spans="8:8" x14ac:dyDescent="0.25">
      <c r="H2364" s="1"/>
    </row>
    <row r="2365" spans="8:8" x14ac:dyDescent="0.25">
      <c r="H2365" s="1"/>
    </row>
    <row r="2366" spans="8:8" x14ac:dyDescent="0.25">
      <c r="H2366" s="1"/>
    </row>
    <row r="2367" spans="8:8" x14ac:dyDescent="0.25">
      <c r="H2367" s="1"/>
    </row>
    <row r="2368" spans="8:8" x14ac:dyDescent="0.25">
      <c r="H2368" s="1"/>
    </row>
    <row r="2369" spans="8:8" x14ac:dyDescent="0.25">
      <c r="H2369" s="1"/>
    </row>
    <row r="2370" spans="8:8" x14ac:dyDescent="0.25">
      <c r="H2370" s="1"/>
    </row>
    <row r="2371" spans="8:8" x14ac:dyDescent="0.25">
      <c r="H2371" s="1"/>
    </row>
    <row r="2372" spans="8:8" x14ac:dyDescent="0.25">
      <c r="H2372" s="1"/>
    </row>
    <row r="2373" spans="8:8" x14ac:dyDescent="0.25">
      <c r="H2373" s="1"/>
    </row>
    <row r="2374" spans="8:8" x14ac:dyDescent="0.25">
      <c r="H2374" s="1"/>
    </row>
    <row r="2375" spans="8:8" x14ac:dyDescent="0.25">
      <c r="H2375" s="1"/>
    </row>
    <row r="2376" spans="8:8" x14ac:dyDescent="0.25">
      <c r="H2376" s="1"/>
    </row>
    <row r="2377" spans="8:8" x14ac:dyDescent="0.25">
      <c r="H2377" s="1"/>
    </row>
    <row r="2378" spans="8:8" x14ac:dyDescent="0.25">
      <c r="H2378" s="1"/>
    </row>
    <row r="2379" spans="8:8" x14ac:dyDescent="0.25">
      <c r="H2379" s="1"/>
    </row>
    <row r="2380" spans="8:8" x14ac:dyDescent="0.25">
      <c r="H2380" s="1"/>
    </row>
    <row r="2381" spans="8:8" x14ac:dyDescent="0.25">
      <c r="H2381" s="1"/>
    </row>
    <row r="2382" spans="8:8" x14ac:dyDescent="0.25">
      <c r="H2382" s="1"/>
    </row>
    <row r="2383" spans="8:8" x14ac:dyDescent="0.25">
      <c r="H2383" s="1"/>
    </row>
    <row r="2384" spans="8:8" x14ac:dyDescent="0.25">
      <c r="H2384" s="1"/>
    </row>
    <row r="2385" spans="8:8" x14ac:dyDescent="0.25">
      <c r="H2385" s="1"/>
    </row>
    <row r="2386" spans="8:8" x14ac:dyDescent="0.25">
      <c r="H2386" s="1"/>
    </row>
    <row r="2387" spans="8:8" x14ac:dyDescent="0.25">
      <c r="H2387" s="1"/>
    </row>
    <row r="2388" spans="8:8" x14ac:dyDescent="0.25">
      <c r="H2388" s="1"/>
    </row>
    <row r="2389" spans="8:8" x14ac:dyDescent="0.25">
      <c r="H2389" s="1"/>
    </row>
    <row r="2390" spans="8:8" x14ac:dyDescent="0.25">
      <c r="H2390" s="1"/>
    </row>
    <row r="2391" spans="8:8" x14ac:dyDescent="0.25">
      <c r="H2391" s="1"/>
    </row>
    <row r="2392" spans="8:8" x14ac:dyDescent="0.25">
      <c r="H2392" s="1"/>
    </row>
    <row r="2393" spans="8:8" x14ac:dyDescent="0.25">
      <c r="H2393" s="1"/>
    </row>
    <row r="2394" spans="8:8" x14ac:dyDescent="0.25">
      <c r="H2394" s="1"/>
    </row>
    <row r="2395" spans="8:8" x14ac:dyDescent="0.25">
      <c r="H2395" s="1"/>
    </row>
    <row r="2396" spans="8:8" x14ac:dyDescent="0.25">
      <c r="H2396" s="1"/>
    </row>
    <row r="2397" spans="8:8" x14ac:dyDescent="0.25">
      <c r="H2397" s="1"/>
    </row>
    <row r="2398" spans="8:8" x14ac:dyDescent="0.25">
      <c r="H2398" s="1"/>
    </row>
    <row r="2399" spans="8:8" x14ac:dyDescent="0.25">
      <c r="H2399" s="1"/>
    </row>
    <row r="2400" spans="8:8" x14ac:dyDescent="0.25">
      <c r="H2400" s="1"/>
    </row>
    <row r="2401" spans="8:8" x14ac:dyDescent="0.25">
      <c r="H2401" s="1"/>
    </row>
    <row r="2402" spans="8:8" x14ac:dyDescent="0.25">
      <c r="H2402" s="1"/>
    </row>
    <row r="2403" spans="8:8" x14ac:dyDescent="0.25">
      <c r="H2403" s="1"/>
    </row>
    <row r="2404" spans="8:8" x14ac:dyDescent="0.25">
      <c r="H2404" s="1"/>
    </row>
    <row r="2405" spans="8:8" x14ac:dyDescent="0.25">
      <c r="H2405" s="1"/>
    </row>
    <row r="2406" spans="8:8" x14ac:dyDescent="0.25">
      <c r="H2406" s="1"/>
    </row>
    <row r="2407" spans="8:8" x14ac:dyDescent="0.25">
      <c r="H2407" s="1"/>
    </row>
    <row r="2408" spans="8:8" x14ac:dyDescent="0.25">
      <c r="H2408" s="1"/>
    </row>
    <row r="2409" spans="8:8" x14ac:dyDescent="0.25">
      <c r="H2409" s="1"/>
    </row>
    <row r="2410" spans="8:8" x14ac:dyDescent="0.25">
      <c r="H2410" s="1"/>
    </row>
    <row r="2411" spans="8:8" x14ac:dyDescent="0.25">
      <c r="H2411" s="1"/>
    </row>
    <row r="2412" spans="8:8" x14ac:dyDescent="0.25">
      <c r="H2412" s="1"/>
    </row>
    <row r="2413" spans="8:8" x14ac:dyDescent="0.25">
      <c r="H2413" s="1"/>
    </row>
    <row r="2414" spans="8:8" x14ac:dyDescent="0.25">
      <c r="H2414" s="1"/>
    </row>
    <row r="2415" spans="8:8" x14ac:dyDescent="0.25">
      <c r="H2415" s="1"/>
    </row>
    <row r="2416" spans="8:8" x14ac:dyDescent="0.25">
      <c r="H2416" s="1"/>
    </row>
    <row r="2417" spans="8:8" x14ac:dyDescent="0.25">
      <c r="H2417" s="1"/>
    </row>
    <row r="2418" spans="8:8" x14ac:dyDescent="0.25">
      <c r="H2418" s="1"/>
    </row>
    <row r="2419" spans="8:8" x14ac:dyDescent="0.25">
      <c r="H2419" s="1"/>
    </row>
    <row r="2420" spans="8:8" x14ac:dyDescent="0.25">
      <c r="H2420" s="1"/>
    </row>
    <row r="2421" spans="8:8" x14ac:dyDescent="0.25">
      <c r="H2421" s="1"/>
    </row>
    <row r="2422" spans="8:8" x14ac:dyDescent="0.25">
      <c r="H2422" s="1"/>
    </row>
    <row r="2423" spans="8:8" x14ac:dyDescent="0.25">
      <c r="H2423" s="1"/>
    </row>
    <row r="2424" spans="8:8" x14ac:dyDescent="0.25">
      <c r="H2424" s="1"/>
    </row>
    <row r="2425" spans="8:8" x14ac:dyDescent="0.25">
      <c r="H2425" s="1"/>
    </row>
    <row r="2426" spans="8:8" x14ac:dyDescent="0.25">
      <c r="H2426" s="1"/>
    </row>
    <row r="2427" spans="8:8" x14ac:dyDescent="0.25">
      <c r="H2427" s="1"/>
    </row>
    <row r="2428" spans="8:8" x14ac:dyDescent="0.25">
      <c r="H2428" s="1"/>
    </row>
    <row r="2429" spans="8:8" x14ac:dyDescent="0.25">
      <c r="H2429" s="1"/>
    </row>
    <row r="2430" spans="8:8" x14ac:dyDescent="0.25">
      <c r="H2430" s="1"/>
    </row>
    <row r="2431" spans="8:8" x14ac:dyDescent="0.25">
      <c r="H2431" s="1"/>
    </row>
    <row r="2432" spans="8:8" x14ac:dyDescent="0.25">
      <c r="H2432" s="1"/>
    </row>
    <row r="2433" spans="8:8" x14ac:dyDescent="0.25">
      <c r="H2433" s="1"/>
    </row>
    <row r="2434" spans="8:8" x14ac:dyDescent="0.25">
      <c r="H2434" s="1"/>
    </row>
    <row r="2435" spans="8:8" x14ac:dyDescent="0.25">
      <c r="H2435" s="1"/>
    </row>
    <row r="2436" spans="8:8" x14ac:dyDescent="0.25">
      <c r="H2436" s="1"/>
    </row>
    <row r="2437" spans="8:8" x14ac:dyDescent="0.25">
      <c r="H2437" s="1"/>
    </row>
    <row r="2438" spans="8:8" x14ac:dyDescent="0.25">
      <c r="H2438" s="1"/>
    </row>
    <row r="2439" spans="8:8" x14ac:dyDescent="0.25">
      <c r="H2439" s="1"/>
    </row>
    <row r="2440" spans="8:8" x14ac:dyDescent="0.25">
      <c r="H2440" s="1"/>
    </row>
    <row r="2441" spans="8:8" x14ac:dyDescent="0.25">
      <c r="H2441" s="1"/>
    </row>
    <row r="2442" spans="8:8" x14ac:dyDescent="0.25">
      <c r="H2442" s="1"/>
    </row>
    <row r="2443" spans="8:8" x14ac:dyDescent="0.25">
      <c r="H2443" s="1"/>
    </row>
    <row r="2444" spans="8:8" x14ac:dyDescent="0.25">
      <c r="H2444" s="1"/>
    </row>
    <row r="2445" spans="8:8" x14ac:dyDescent="0.25">
      <c r="H2445" s="1"/>
    </row>
    <row r="2446" spans="8:8" x14ac:dyDescent="0.25">
      <c r="H2446" s="1"/>
    </row>
    <row r="2447" spans="8:8" x14ac:dyDescent="0.25">
      <c r="H2447" s="1"/>
    </row>
    <row r="2448" spans="8:8" x14ac:dyDescent="0.25">
      <c r="H2448" s="1"/>
    </row>
    <row r="2449" spans="8:8" x14ac:dyDescent="0.25">
      <c r="H2449" s="1"/>
    </row>
    <row r="2450" spans="8:8" x14ac:dyDescent="0.25">
      <c r="H2450" s="1"/>
    </row>
    <row r="2451" spans="8:8" x14ac:dyDescent="0.25">
      <c r="H2451" s="1"/>
    </row>
    <row r="2452" spans="8:8" x14ac:dyDescent="0.25">
      <c r="H2452" s="1"/>
    </row>
    <row r="2453" spans="8:8" x14ac:dyDescent="0.25">
      <c r="H2453" s="1"/>
    </row>
    <row r="2454" spans="8:8" x14ac:dyDescent="0.25">
      <c r="H2454" s="1"/>
    </row>
    <row r="2455" spans="8:8" x14ac:dyDescent="0.25">
      <c r="H2455" s="1"/>
    </row>
    <row r="2456" spans="8:8" x14ac:dyDescent="0.25">
      <c r="H2456" s="1"/>
    </row>
    <row r="2457" spans="8:8" x14ac:dyDescent="0.25">
      <c r="H2457" s="1"/>
    </row>
    <row r="2458" spans="8:8" x14ac:dyDescent="0.25">
      <c r="H2458" s="1"/>
    </row>
    <row r="2459" spans="8:8" x14ac:dyDescent="0.25">
      <c r="H2459" s="1"/>
    </row>
    <row r="2460" spans="8:8" x14ac:dyDescent="0.25">
      <c r="H2460" s="1"/>
    </row>
    <row r="2461" spans="8:8" x14ac:dyDescent="0.25">
      <c r="H2461" s="1"/>
    </row>
    <row r="2462" spans="8:8" x14ac:dyDescent="0.25">
      <c r="H2462" s="1"/>
    </row>
    <row r="2463" spans="8:8" x14ac:dyDescent="0.25">
      <c r="H2463" s="1"/>
    </row>
    <row r="2464" spans="8:8" x14ac:dyDescent="0.25">
      <c r="H2464" s="1"/>
    </row>
    <row r="2465" spans="8:8" x14ac:dyDescent="0.25">
      <c r="H2465" s="1"/>
    </row>
    <row r="2466" spans="8:8" x14ac:dyDescent="0.25">
      <c r="H2466" s="1"/>
    </row>
    <row r="2467" spans="8:8" x14ac:dyDescent="0.25">
      <c r="H2467" s="1"/>
    </row>
    <row r="2468" spans="8:8" x14ac:dyDescent="0.25">
      <c r="H2468" s="1"/>
    </row>
    <row r="2469" spans="8:8" x14ac:dyDescent="0.25">
      <c r="H2469" s="1"/>
    </row>
    <row r="2470" spans="8:8" x14ac:dyDescent="0.25">
      <c r="H2470" s="1"/>
    </row>
    <row r="2471" spans="8:8" x14ac:dyDescent="0.25">
      <c r="H2471" s="1"/>
    </row>
    <row r="2472" spans="8:8" x14ac:dyDescent="0.25">
      <c r="H2472" s="1"/>
    </row>
    <row r="2473" spans="8:8" x14ac:dyDescent="0.25">
      <c r="H2473" s="1"/>
    </row>
    <row r="2474" spans="8:8" x14ac:dyDescent="0.25">
      <c r="H2474" s="1"/>
    </row>
    <row r="2475" spans="8:8" x14ac:dyDescent="0.25">
      <c r="H2475" s="1"/>
    </row>
    <row r="2476" spans="8:8" x14ac:dyDescent="0.25">
      <c r="H2476" s="1"/>
    </row>
    <row r="2477" spans="8:8" x14ac:dyDescent="0.25">
      <c r="H2477" s="1"/>
    </row>
    <row r="2478" spans="8:8" x14ac:dyDescent="0.25">
      <c r="H2478" s="1"/>
    </row>
    <row r="2479" spans="8:8" x14ac:dyDescent="0.25">
      <c r="H2479" s="1"/>
    </row>
    <row r="2480" spans="8:8" x14ac:dyDescent="0.25">
      <c r="H2480" s="1"/>
    </row>
    <row r="2481" spans="8:8" x14ac:dyDescent="0.25">
      <c r="H2481" s="1"/>
    </row>
    <row r="2482" spans="8:8" x14ac:dyDescent="0.25">
      <c r="H2482" s="1"/>
    </row>
    <row r="2483" spans="8:8" x14ac:dyDescent="0.25">
      <c r="H2483" s="1"/>
    </row>
    <row r="2484" spans="8:8" x14ac:dyDescent="0.25">
      <c r="H2484" s="1"/>
    </row>
    <row r="2485" spans="8:8" x14ac:dyDescent="0.25">
      <c r="H2485" s="1"/>
    </row>
    <row r="2486" spans="8:8" x14ac:dyDescent="0.25">
      <c r="H2486" s="1"/>
    </row>
    <row r="2487" spans="8:8" x14ac:dyDescent="0.25">
      <c r="H2487" s="1"/>
    </row>
    <row r="2488" spans="8:8" x14ac:dyDescent="0.25">
      <c r="H2488" s="1"/>
    </row>
    <row r="2489" spans="8:8" x14ac:dyDescent="0.25">
      <c r="H2489" s="1"/>
    </row>
    <row r="2490" spans="8:8" x14ac:dyDescent="0.25">
      <c r="H2490" s="1"/>
    </row>
    <row r="2491" spans="8:8" x14ac:dyDescent="0.25">
      <c r="H2491" s="1"/>
    </row>
    <row r="2492" spans="8:8" x14ac:dyDescent="0.25">
      <c r="H2492" s="1"/>
    </row>
    <row r="2493" spans="8:8" x14ac:dyDescent="0.25">
      <c r="H2493" s="1"/>
    </row>
    <row r="2494" spans="8:8" x14ac:dyDescent="0.25">
      <c r="H2494" s="1"/>
    </row>
    <row r="2495" spans="8:8" x14ac:dyDescent="0.25">
      <c r="H2495" s="1"/>
    </row>
    <row r="2496" spans="8:8" x14ac:dyDescent="0.25">
      <c r="H2496" s="1"/>
    </row>
    <row r="2497" spans="8:8" x14ac:dyDescent="0.25">
      <c r="H2497" s="1"/>
    </row>
    <row r="2498" spans="8:8" x14ac:dyDescent="0.25">
      <c r="H2498" s="1"/>
    </row>
    <row r="2499" spans="8:8" x14ac:dyDescent="0.25">
      <c r="H2499" s="1"/>
    </row>
    <row r="2500" spans="8:8" x14ac:dyDescent="0.25">
      <c r="H2500" s="1"/>
    </row>
    <row r="2501" spans="8:8" x14ac:dyDescent="0.25">
      <c r="H2501" s="1"/>
    </row>
    <row r="2502" spans="8:8" x14ac:dyDescent="0.25">
      <c r="H2502" s="1"/>
    </row>
    <row r="2503" spans="8:8" x14ac:dyDescent="0.25">
      <c r="H2503" s="1"/>
    </row>
    <row r="2504" spans="8:8" x14ac:dyDescent="0.25">
      <c r="H2504" s="1"/>
    </row>
    <row r="2505" spans="8:8" x14ac:dyDescent="0.25">
      <c r="H2505" s="1"/>
    </row>
    <row r="2506" spans="8:8" x14ac:dyDescent="0.25">
      <c r="H2506" s="1"/>
    </row>
    <row r="2507" spans="8:8" x14ac:dyDescent="0.25">
      <c r="H2507" s="1"/>
    </row>
    <row r="2508" spans="8:8" x14ac:dyDescent="0.25">
      <c r="H2508" s="1"/>
    </row>
    <row r="2509" spans="8:8" x14ac:dyDescent="0.25">
      <c r="H2509" s="1"/>
    </row>
    <row r="2510" spans="8:8" x14ac:dyDescent="0.25">
      <c r="H2510" s="1"/>
    </row>
    <row r="2511" spans="8:8" x14ac:dyDescent="0.25">
      <c r="H2511" s="1"/>
    </row>
    <row r="2512" spans="8:8" x14ac:dyDescent="0.25">
      <c r="H2512" s="1"/>
    </row>
    <row r="2513" spans="8:8" x14ac:dyDescent="0.25">
      <c r="H2513" s="1"/>
    </row>
    <row r="2514" spans="8:8" x14ac:dyDescent="0.25">
      <c r="H2514" s="1"/>
    </row>
    <row r="2515" spans="8:8" x14ac:dyDescent="0.25">
      <c r="H2515" s="1"/>
    </row>
    <row r="2516" spans="8:8" x14ac:dyDescent="0.25">
      <c r="H2516" s="1"/>
    </row>
    <row r="2517" spans="8:8" x14ac:dyDescent="0.25">
      <c r="H2517" s="1"/>
    </row>
    <row r="2518" spans="8:8" x14ac:dyDescent="0.25">
      <c r="H2518" s="1"/>
    </row>
    <row r="2519" spans="8:8" x14ac:dyDescent="0.25">
      <c r="H2519" s="1"/>
    </row>
    <row r="2520" spans="8:8" x14ac:dyDescent="0.25">
      <c r="H2520" s="1"/>
    </row>
    <row r="2521" spans="8:8" x14ac:dyDescent="0.25">
      <c r="H2521" s="1"/>
    </row>
    <row r="2522" spans="8:8" x14ac:dyDescent="0.25">
      <c r="H2522" s="1"/>
    </row>
    <row r="2523" spans="8:8" x14ac:dyDescent="0.25">
      <c r="H2523" s="1"/>
    </row>
    <row r="2524" spans="8:8" x14ac:dyDescent="0.25">
      <c r="H2524" s="1"/>
    </row>
    <row r="2525" spans="8:8" x14ac:dyDescent="0.25">
      <c r="H2525" s="1"/>
    </row>
    <row r="2526" spans="8:8" x14ac:dyDescent="0.25">
      <c r="H2526" s="1"/>
    </row>
    <row r="2527" spans="8:8" x14ac:dyDescent="0.25">
      <c r="H2527" s="1"/>
    </row>
    <row r="2528" spans="8:8" x14ac:dyDescent="0.25">
      <c r="H2528" s="1"/>
    </row>
    <row r="2529" spans="8:8" x14ac:dyDescent="0.25">
      <c r="H2529" s="1"/>
    </row>
    <row r="2530" spans="8:8" x14ac:dyDescent="0.25">
      <c r="H2530" s="1"/>
    </row>
    <row r="2531" spans="8:8" x14ac:dyDescent="0.25">
      <c r="H2531" s="1"/>
    </row>
    <row r="2532" spans="8:8" x14ac:dyDescent="0.25">
      <c r="H2532" s="1"/>
    </row>
    <row r="2533" spans="8:8" x14ac:dyDescent="0.25">
      <c r="H2533" s="1"/>
    </row>
    <row r="2534" spans="8:8" x14ac:dyDescent="0.25">
      <c r="H2534" s="1"/>
    </row>
    <row r="2535" spans="8:8" x14ac:dyDescent="0.25">
      <c r="H2535" s="1"/>
    </row>
    <row r="2536" spans="8:8" x14ac:dyDescent="0.25">
      <c r="H2536" s="1"/>
    </row>
    <row r="2537" spans="8:8" x14ac:dyDescent="0.25">
      <c r="H2537" s="1"/>
    </row>
    <row r="2538" spans="8:8" x14ac:dyDescent="0.25">
      <c r="H2538" s="1"/>
    </row>
    <row r="2539" spans="8:8" x14ac:dyDescent="0.25">
      <c r="H2539" s="1"/>
    </row>
    <row r="2540" spans="8:8" x14ac:dyDescent="0.25">
      <c r="H2540" s="1"/>
    </row>
    <row r="2541" spans="8:8" x14ac:dyDescent="0.25">
      <c r="H2541" s="1"/>
    </row>
    <row r="2542" spans="8:8" x14ac:dyDescent="0.25">
      <c r="H2542" s="1"/>
    </row>
    <row r="2543" spans="8:8" x14ac:dyDescent="0.25">
      <c r="H2543" s="1"/>
    </row>
    <row r="2544" spans="8:8" x14ac:dyDescent="0.25">
      <c r="H2544" s="1"/>
    </row>
    <row r="2545" spans="8:8" x14ac:dyDescent="0.25">
      <c r="H2545" s="1"/>
    </row>
    <row r="2546" spans="8:8" x14ac:dyDescent="0.25">
      <c r="H2546" s="1"/>
    </row>
    <row r="2547" spans="8:8" x14ac:dyDescent="0.25">
      <c r="H2547" s="1"/>
    </row>
    <row r="2548" spans="8:8" x14ac:dyDescent="0.25">
      <c r="H2548" s="1"/>
    </row>
    <row r="2549" spans="8:8" x14ac:dyDescent="0.25">
      <c r="H2549" s="1"/>
    </row>
    <row r="2550" spans="8:8" x14ac:dyDescent="0.25">
      <c r="H2550" s="1"/>
    </row>
    <row r="2551" spans="8:8" x14ac:dyDescent="0.25">
      <c r="H2551" s="1"/>
    </row>
    <row r="2552" spans="8:8" x14ac:dyDescent="0.25">
      <c r="H2552" s="1"/>
    </row>
    <row r="2553" spans="8:8" x14ac:dyDescent="0.25">
      <c r="H2553" s="1"/>
    </row>
    <row r="2554" spans="8:8" x14ac:dyDescent="0.25">
      <c r="H2554" s="1"/>
    </row>
    <row r="2555" spans="8:8" x14ac:dyDescent="0.25">
      <c r="H2555" s="1"/>
    </row>
    <row r="2556" spans="8:8" x14ac:dyDescent="0.25">
      <c r="H2556" s="1"/>
    </row>
    <row r="2557" spans="8:8" x14ac:dyDescent="0.25">
      <c r="H2557" s="1"/>
    </row>
    <row r="2558" spans="8:8" x14ac:dyDescent="0.25">
      <c r="H2558" s="1"/>
    </row>
    <row r="2559" spans="8:8" x14ac:dyDescent="0.25">
      <c r="H2559" s="1"/>
    </row>
    <row r="2560" spans="8:8" x14ac:dyDescent="0.25">
      <c r="H2560" s="1"/>
    </row>
    <row r="2561" spans="8:8" x14ac:dyDescent="0.25">
      <c r="H2561" s="1"/>
    </row>
    <row r="2562" spans="8:8" x14ac:dyDescent="0.25">
      <c r="H2562" s="1"/>
    </row>
    <row r="2563" spans="8:8" x14ac:dyDescent="0.25">
      <c r="H2563" s="1"/>
    </row>
    <row r="2564" spans="8:8" x14ac:dyDescent="0.25">
      <c r="H2564" s="1"/>
    </row>
    <row r="2565" spans="8:8" x14ac:dyDescent="0.25">
      <c r="H2565" s="1"/>
    </row>
    <row r="2566" spans="8:8" x14ac:dyDescent="0.25">
      <c r="H2566" s="1"/>
    </row>
    <row r="2567" spans="8:8" x14ac:dyDescent="0.25">
      <c r="H2567" s="1"/>
    </row>
    <row r="2568" spans="8:8" x14ac:dyDescent="0.25">
      <c r="H2568" s="1"/>
    </row>
    <row r="2569" spans="8:8" x14ac:dyDescent="0.25">
      <c r="H2569" s="1"/>
    </row>
    <row r="2570" spans="8:8" x14ac:dyDescent="0.25">
      <c r="H2570" s="1"/>
    </row>
    <row r="2571" spans="8:8" x14ac:dyDescent="0.25">
      <c r="H2571" s="1"/>
    </row>
    <row r="2572" spans="8:8" x14ac:dyDescent="0.25">
      <c r="H2572" s="1"/>
    </row>
    <row r="2573" spans="8:8" x14ac:dyDescent="0.25">
      <c r="H2573" s="1"/>
    </row>
    <row r="2574" spans="8:8" x14ac:dyDescent="0.25">
      <c r="H2574" s="1"/>
    </row>
    <row r="2575" spans="8:8" x14ac:dyDescent="0.25">
      <c r="H2575" s="1"/>
    </row>
    <row r="2576" spans="8:8" x14ac:dyDescent="0.25">
      <c r="H2576" s="1"/>
    </row>
    <row r="2577" spans="8:8" x14ac:dyDescent="0.25">
      <c r="H2577" s="1"/>
    </row>
    <row r="2578" spans="8:8" x14ac:dyDescent="0.25">
      <c r="H2578" s="1"/>
    </row>
    <row r="2579" spans="8:8" x14ac:dyDescent="0.25">
      <c r="H2579" s="1"/>
    </row>
    <row r="2580" spans="8:8" x14ac:dyDescent="0.25">
      <c r="H2580" s="1"/>
    </row>
    <row r="2581" spans="8:8" x14ac:dyDescent="0.25">
      <c r="H2581" s="1"/>
    </row>
    <row r="2582" spans="8:8" x14ac:dyDescent="0.25">
      <c r="H2582" s="1"/>
    </row>
    <row r="2583" spans="8:8" x14ac:dyDescent="0.25">
      <c r="H2583" s="1"/>
    </row>
    <row r="2584" spans="8:8" x14ac:dyDescent="0.25">
      <c r="H2584" s="1"/>
    </row>
    <row r="2585" spans="8:8" x14ac:dyDescent="0.25">
      <c r="H2585" s="1"/>
    </row>
    <row r="2586" spans="8:8" x14ac:dyDescent="0.25">
      <c r="H2586" s="1"/>
    </row>
    <row r="2587" spans="8:8" x14ac:dyDescent="0.25">
      <c r="H2587" s="1"/>
    </row>
    <row r="2588" spans="8:8" x14ac:dyDescent="0.25">
      <c r="H2588" s="1"/>
    </row>
    <row r="2589" spans="8:8" x14ac:dyDescent="0.25">
      <c r="H2589" s="1"/>
    </row>
    <row r="2590" spans="8:8" x14ac:dyDescent="0.25">
      <c r="H2590" s="1"/>
    </row>
    <row r="2591" spans="8:8" x14ac:dyDescent="0.25">
      <c r="H2591" s="1"/>
    </row>
    <row r="2592" spans="8:8" x14ac:dyDescent="0.25">
      <c r="H2592" s="1"/>
    </row>
    <row r="2593" spans="8:8" x14ac:dyDescent="0.25">
      <c r="H2593" s="1"/>
    </row>
    <row r="2594" spans="8:8" x14ac:dyDescent="0.25">
      <c r="H2594" s="1"/>
    </row>
    <row r="2595" spans="8:8" x14ac:dyDescent="0.25">
      <c r="H2595" s="1"/>
    </row>
    <row r="2596" spans="8:8" x14ac:dyDescent="0.25">
      <c r="H2596" s="1"/>
    </row>
    <row r="2597" spans="8:8" x14ac:dyDescent="0.25">
      <c r="H2597" s="1"/>
    </row>
    <row r="2598" spans="8:8" x14ac:dyDescent="0.25">
      <c r="H2598" s="1"/>
    </row>
    <row r="2599" spans="8:8" x14ac:dyDescent="0.25">
      <c r="H2599" s="1"/>
    </row>
    <row r="2600" spans="8:8" x14ac:dyDescent="0.25">
      <c r="H2600" s="1"/>
    </row>
    <row r="2601" spans="8:8" x14ac:dyDescent="0.25">
      <c r="H2601" s="1"/>
    </row>
    <row r="2602" spans="8:8" x14ac:dyDescent="0.25">
      <c r="H2602" s="1"/>
    </row>
    <row r="2603" spans="8:8" x14ac:dyDescent="0.25">
      <c r="H2603" s="1"/>
    </row>
    <row r="2604" spans="8:8" x14ac:dyDescent="0.25">
      <c r="H2604" s="1"/>
    </row>
    <row r="2605" spans="8:8" x14ac:dyDescent="0.25">
      <c r="H2605" s="1"/>
    </row>
    <row r="2606" spans="8:8" x14ac:dyDescent="0.25">
      <c r="H2606" s="1"/>
    </row>
    <row r="2607" spans="8:8" x14ac:dyDescent="0.25">
      <c r="H2607" s="1"/>
    </row>
    <row r="2608" spans="8:8" x14ac:dyDescent="0.25">
      <c r="H2608" s="1"/>
    </row>
    <row r="2609" spans="8:8" x14ac:dyDescent="0.25">
      <c r="H2609" s="1"/>
    </row>
    <row r="2610" spans="8:8" x14ac:dyDescent="0.25">
      <c r="H2610" s="1"/>
    </row>
    <row r="2611" spans="8:8" x14ac:dyDescent="0.25">
      <c r="H2611" s="1"/>
    </row>
    <row r="2612" spans="8:8" x14ac:dyDescent="0.25">
      <c r="H2612" s="1"/>
    </row>
    <row r="2613" spans="8:8" x14ac:dyDescent="0.25">
      <c r="H2613" s="1"/>
    </row>
    <row r="2614" spans="8:8" x14ac:dyDescent="0.25">
      <c r="H2614" s="1"/>
    </row>
    <row r="2615" spans="8:8" x14ac:dyDescent="0.25">
      <c r="H2615" s="1"/>
    </row>
    <row r="2616" spans="8:8" x14ac:dyDescent="0.25">
      <c r="H2616" s="1"/>
    </row>
    <row r="2617" spans="8:8" x14ac:dyDescent="0.25">
      <c r="H2617" s="1"/>
    </row>
    <row r="2618" spans="8:8" x14ac:dyDescent="0.25">
      <c r="H2618" s="1"/>
    </row>
    <row r="2619" spans="8:8" x14ac:dyDescent="0.25">
      <c r="H2619" s="1"/>
    </row>
    <row r="2620" spans="8:8" x14ac:dyDescent="0.25">
      <c r="H2620" s="1"/>
    </row>
    <row r="2621" spans="8:8" x14ac:dyDescent="0.25">
      <c r="H2621" s="1"/>
    </row>
    <row r="2622" spans="8:8" x14ac:dyDescent="0.25">
      <c r="H2622" s="1"/>
    </row>
    <row r="2623" spans="8:8" x14ac:dyDescent="0.25">
      <c r="H2623" s="1"/>
    </row>
    <row r="2624" spans="8:8" x14ac:dyDescent="0.25">
      <c r="H2624" s="1"/>
    </row>
    <row r="2625" spans="8:8" x14ac:dyDescent="0.25">
      <c r="H2625" s="1"/>
    </row>
    <row r="2626" spans="8:8" x14ac:dyDescent="0.25">
      <c r="H2626" s="1"/>
    </row>
    <row r="2627" spans="8:8" x14ac:dyDescent="0.25">
      <c r="H2627" s="1"/>
    </row>
    <row r="2628" spans="8:8" x14ac:dyDescent="0.25">
      <c r="H2628" s="1"/>
    </row>
    <row r="2629" spans="8:8" x14ac:dyDescent="0.25">
      <c r="H2629" s="1"/>
    </row>
    <row r="2630" spans="8:8" x14ac:dyDescent="0.25">
      <c r="H2630" s="1"/>
    </row>
    <row r="2631" spans="8:8" x14ac:dyDescent="0.25">
      <c r="H2631" s="1"/>
    </row>
    <row r="2632" spans="8:8" x14ac:dyDescent="0.25">
      <c r="H2632" s="1"/>
    </row>
    <row r="2633" spans="8:8" x14ac:dyDescent="0.25">
      <c r="H2633" s="1"/>
    </row>
    <row r="2634" spans="8:8" x14ac:dyDescent="0.25">
      <c r="H2634" s="1"/>
    </row>
    <row r="2635" spans="8:8" x14ac:dyDescent="0.25">
      <c r="H2635" s="1"/>
    </row>
    <row r="2636" spans="8:8" x14ac:dyDescent="0.25">
      <c r="H2636" s="1"/>
    </row>
    <row r="2637" spans="8:8" x14ac:dyDescent="0.25">
      <c r="H2637" s="1"/>
    </row>
    <row r="2638" spans="8:8" x14ac:dyDescent="0.25">
      <c r="H2638" s="1"/>
    </row>
    <row r="2639" spans="8:8" x14ac:dyDescent="0.25">
      <c r="H2639" s="1"/>
    </row>
    <row r="2640" spans="8:8" x14ac:dyDescent="0.25">
      <c r="H2640" s="1"/>
    </row>
    <row r="2641" spans="8:8" x14ac:dyDescent="0.25">
      <c r="H2641" s="1"/>
    </row>
    <row r="2642" spans="8:8" x14ac:dyDescent="0.25">
      <c r="H2642" s="1"/>
    </row>
    <row r="2643" spans="8:8" x14ac:dyDescent="0.25">
      <c r="H2643" s="1"/>
    </row>
    <row r="2644" spans="8:8" x14ac:dyDescent="0.25">
      <c r="H2644" s="1"/>
    </row>
    <row r="2645" spans="8:8" x14ac:dyDescent="0.25">
      <c r="H2645" s="1"/>
    </row>
    <row r="2646" spans="8:8" x14ac:dyDescent="0.25">
      <c r="H2646" s="1"/>
    </row>
    <row r="2647" spans="8:8" x14ac:dyDescent="0.25">
      <c r="H2647" s="1"/>
    </row>
    <row r="2648" spans="8:8" x14ac:dyDescent="0.25">
      <c r="H2648" s="1"/>
    </row>
    <row r="2649" spans="8:8" x14ac:dyDescent="0.25">
      <c r="H2649" s="1"/>
    </row>
    <row r="2650" spans="8:8" x14ac:dyDescent="0.25">
      <c r="H2650" s="1"/>
    </row>
    <row r="2651" spans="8:8" x14ac:dyDescent="0.25">
      <c r="H2651" s="1"/>
    </row>
    <row r="2652" spans="8:8" x14ac:dyDescent="0.25">
      <c r="H2652" s="1"/>
    </row>
    <row r="2653" spans="8:8" x14ac:dyDescent="0.25">
      <c r="H2653" s="1"/>
    </row>
    <row r="2654" spans="8:8" x14ac:dyDescent="0.25">
      <c r="H2654" s="1"/>
    </row>
    <row r="2655" spans="8:8" x14ac:dyDescent="0.25">
      <c r="H2655" s="1"/>
    </row>
    <row r="2656" spans="8:8" x14ac:dyDescent="0.25">
      <c r="H2656" s="1"/>
    </row>
    <row r="2657" spans="8:8" x14ac:dyDescent="0.25">
      <c r="H2657" s="1"/>
    </row>
    <row r="2658" spans="8:8" x14ac:dyDescent="0.25">
      <c r="H2658" s="1"/>
    </row>
    <row r="2659" spans="8:8" x14ac:dyDescent="0.25">
      <c r="H2659" s="1"/>
    </row>
    <row r="2660" spans="8:8" x14ac:dyDescent="0.25">
      <c r="H2660" s="1"/>
    </row>
    <row r="2661" spans="8:8" x14ac:dyDescent="0.25">
      <c r="H2661" s="1"/>
    </row>
    <row r="2662" spans="8:8" x14ac:dyDescent="0.25">
      <c r="H2662" s="1"/>
    </row>
    <row r="2663" spans="8:8" x14ac:dyDescent="0.25">
      <c r="H2663" s="1"/>
    </row>
    <row r="2664" spans="8:8" x14ac:dyDescent="0.25">
      <c r="H2664" s="1"/>
    </row>
    <row r="2665" spans="8:8" x14ac:dyDescent="0.25">
      <c r="H2665" s="1"/>
    </row>
    <row r="2666" spans="8:8" x14ac:dyDescent="0.25">
      <c r="H2666" s="1"/>
    </row>
    <row r="2667" spans="8:8" x14ac:dyDescent="0.25">
      <c r="H2667" s="1"/>
    </row>
    <row r="2668" spans="8:8" x14ac:dyDescent="0.25">
      <c r="H2668" s="1"/>
    </row>
    <row r="2669" spans="8:8" x14ac:dyDescent="0.25">
      <c r="H2669" s="1"/>
    </row>
    <row r="2670" spans="8:8" x14ac:dyDescent="0.25">
      <c r="H2670" s="1"/>
    </row>
    <row r="2671" spans="8:8" x14ac:dyDescent="0.25">
      <c r="H2671" s="1"/>
    </row>
    <row r="2672" spans="8:8" x14ac:dyDescent="0.25">
      <c r="H2672" s="1"/>
    </row>
    <row r="2673" spans="8:8" x14ac:dyDescent="0.25">
      <c r="H2673" s="1"/>
    </row>
    <row r="2674" spans="8:8" x14ac:dyDescent="0.25">
      <c r="H2674" s="1"/>
    </row>
    <row r="2675" spans="8:8" x14ac:dyDescent="0.25">
      <c r="H2675" s="1"/>
    </row>
    <row r="2676" spans="8:8" x14ac:dyDescent="0.25">
      <c r="H2676" s="1"/>
    </row>
    <row r="2677" spans="8:8" x14ac:dyDescent="0.25">
      <c r="H2677" s="1"/>
    </row>
    <row r="2678" spans="8:8" x14ac:dyDescent="0.25">
      <c r="H2678" s="1"/>
    </row>
    <row r="2679" spans="8:8" x14ac:dyDescent="0.25">
      <c r="H2679" s="1"/>
    </row>
    <row r="2680" spans="8:8" x14ac:dyDescent="0.25">
      <c r="H2680" s="1"/>
    </row>
    <row r="2681" spans="8:8" x14ac:dyDescent="0.25">
      <c r="H2681" s="1"/>
    </row>
    <row r="2682" spans="8:8" x14ac:dyDescent="0.25">
      <c r="H2682" s="1"/>
    </row>
    <row r="2683" spans="8:8" x14ac:dyDescent="0.25">
      <c r="H2683" s="1"/>
    </row>
    <row r="2684" spans="8:8" x14ac:dyDescent="0.25">
      <c r="H2684" s="1"/>
    </row>
    <row r="2685" spans="8:8" x14ac:dyDescent="0.25">
      <c r="H2685" s="1"/>
    </row>
    <row r="2686" spans="8:8" x14ac:dyDescent="0.25">
      <c r="H2686" s="1"/>
    </row>
    <row r="2687" spans="8:8" x14ac:dyDescent="0.25">
      <c r="H2687" s="1"/>
    </row>
    <row r="2688" spans="8:8" x14ac:dyDescent="0.25">
      <c r="H2688" s="1"/>
    </row>
    <row r="2689" spans="8:8" x14ac:dyDescent="0.25">
      <c r="H2689" s="1"/>
    </row>
    <row r="2690" spans="8:8" x14ac:dyDescent="0.25">
      <c r="H2690" s="1"/>
    </row>
    <row r="2691" spans="8:8" x14ac:dyDescent="0.25">
      <c r="H2691" s="1"/>
    </row>
    <row r="2692" spans="8:8" x14ac:dyDescent="0.25">
      <c r="H2692" s="1"/>
    </row>
    <row r="2693" spans="8:8" x14ac:dyDescent="0.25">
      <c r="H2693" s="1"/>
    </row>
    <row r="2694" spans="8:8" x14ac:dyDescent="0.25">
      <c r="H2694" s="1"/>
    </row>
    <row r="2695" spans="8:8" x14ac:dyDescent="0.25">
      <c r="H2695" s="1"/>
    </row>
    <row r="2696" spans="8:8" x14ac:dyDescent="0.25">
      <c r="H2696" s="1"/>
    </row>
    <row r="2697" spans="8:8" x14ac:dyDescent="0.25">
      <c r="H2697" s="1"/>
    </row>
    <row r="2698" spans="8:8" x14ac:dyDescent="0.25">
      <c r="H2698" s="1"/>
    </row>
    <row r="2699" spans="8:8" x14ac:dyDescent="0.25">
      <c r="H2699" s="1"/>
    </row>
    <row r="2700" spans="8:8" x14ac:dyDescent="0.25">
      <c r="H2700" s="1"/>
    </row>
    <row r="2701" spans="8:8" x14ac:dyDescent="0.25">
      <c r="H2701" s="1"/>
    </row>
    <row r="2702" spans="8:8" x14ac:dyDescent="0.25">
      <c r="H2702" s="1"/>
    </row>
    <row r="2703" spans="8:8" x14ac:dyDescent="0.25">
      <c r="H2703" s="1"/>
    </row>
    <row r="2704" spans="8:8" x14ac:dyDescent="0.25">
      <c r="H2704" s="1"/>
    </row>
    <row r="2705" spans="8:8" x14ac:dyDescent="0.25">
      <c r="H2705" s="1"/>
    </row>
    <row r="2706" spans="8:8" x14ac:dyDescent="0.25">
      <c r="H2706" s="1"/>
    </row>
    <row r="2707" spans="8:8" x14ac:dyDescent="0.25">
      <c r="H2707" s="1"/>
    </row>
    <row r="2708" spans="8:8" x14ac:dyDescent="0.25">
      <c r="H2708" s="1"/>
    </row>
    <row r="2709" spans="8:8" x14ac:dyDescent="0.25">
      <c r="H2709" s="1"/>
    </row>
    <row r="2710" spans="8:8" x14ac:dyDescent="0.25">
      <c r="H2710" s="1"/>
    </row>
    <row r="2711" spans="8:8" x14ac:dyDescent="0.25">
      <c r="H2711" s="1"/>
    </row>
    <row r="2712" spans="8:8" x14ac:dyDescent="0.25">
      <c r="H2712" s="1"/>
    </row>
    <row r="2713" spans="8:8" x14ac:dyDescent="0.25">
      <c r="H2713" s="1"/>
    </row>
    <row r="2714" spans="8:8" x14ac:dyDescent="0.25">
      <c r="H2714" s="1"/>
    </row>
    <row r="2715" spans="8:8" x14ac:dyDescent="0.25">
      <c r="H2715" s="1"/>
    </row>
    <row r="2716" spans="8:8" x14ac:dyDescent="0.25">
      <c r="H2716" s="1"/>
    </row>
    <row r="2717" spans="8:8" x14ac:dyDescent="0.25">
      <c r="H2717" s="1"/>
    </row>
    <row r="2718" spans="8:8" x14ac:dyDescent="0.25">
      <c r="H2718" s="1"/>
    </row>
    <row r="2719" spans="8:8" x14ac:dyDescent="0.25">
      <c r="H2719" s="1"/>
    </row>
    <row r="2720" spans="8:8" x14ac:dyDescent="0.25">
      <c r="H2720" s="1"/>
    </row>
    <row r="2721" spans="8:8" x14ac:dyDescent="0.25">
      <c r="H2721" s="1"/>
    </row>
    <row r="2722" spans="8:8" x14ac:dyDescent="0.25">
      <c r="H2722" s="1"/>
    </row>
    <row r="2723" spans="8:8" x14ac:dyDescent="0.25">
      <c r="H2723" s="1"/>
    </row>
    <row r="2724" spans="8:8" x14ac:dyDescent="0.25">
      <c r="H2724" s="1"/>
    </row>
    <row r="2725" spans="8:8" x14ac:dyDescent="0.25">
      <c r="H2725" s="1"/>
    </row>
    <row r="2726" spans="8:8" x14ac:dyDescent="0.25">
      <c r="H2726" s="1"/>
    </row>
    <row r="2727" spans="8:8" x14ac:dyDescent="0.25">
      <c r="H2727" s="1"/>
    </row>
    <row r="2728" spans="8:8" x14ac:dyDescent="0.25">
      <c r="H2728" s="1"/>
    </row>
    <row r="2729" spans="8:8" x14ac:dyDescent="0.25">
      <c r="H2729" s="1"/>
    </row>
    <row r="2730" spans="8:8" x14ac:dyDescent="0.25">
      <c r="H2730" s="1"/>
    </row>
    <row r="2731" spans="8:8" x14ac:dyDescent="0.25">
      <c r="H2731" s="1"/>
    </row>
    <row r="2732" spans="8:8" x14ac:dyDescent="0.25">
      <c r="H2732" s="1"/>
    </row>
    <row r="2733" spans="8:8" x14ac:dyDescent="0.25">
      <c r="H2733" s="1"/>
    </row>
    <row r="2734" spans="8:8" x14ac:dyDescent="0.25">
      <c r="H2734" s="1"/>
    </row>
    <row r="2735" spans="8:8" x14ac:dyDescent="0.25">
      <c r="H2735" s="1"/>
    </row>
    <row r="2736" spans="8:8" x14ac:dyDescent="0.25">
      <c r="H2736" s="1"/>
    </row>
    <row r="2737" spans="8:8" x14ac:dyDescent="0.25">
      <c r="H2737" s="1"/>
    </row>
    <row r="2738" spans="8:8" x14ac:dyDescent="0.25">
      <c r="H2738" s="1"/>
    </row>
    <row r="2739" spans="8:8" x14ac:dyDescent="0.25">
      <c r="H2739" s="1"/>
    </row>
    <row r="2740" spans="8:8" x14ac:dyDescent="0.25">
      <c r="H2740" s="1"/>
    </row>
    <row r="2741" spans="8:8" x14ac:dyDescent="0.25">
      <c r="H2741" s="1"/>
    </row>
    <row r="2742" spans="8:8" x14ac:dyDescent="0.25">
      <c r="H2742" s="1"/>
    </row>
    <row r="2743" spans="8:8" x14ac:dyDescent="0.25">
      <c r="H2743" s="1"/>
    </row>
    <row r="2744" spans="8:8" x14ac:dyDescent="0.25">
      <c r="H2744" s="1"/>
    </row>
    <row r="2745" spans="8:8" x14ac:dyDescent="0.25">
      <c r="H2745" s="1"/>
    </row>
    <row r="2746" spans="8:8" x14ac:dyDescent="0.25">
      <c r="H2746" s="1"/>
    </row>
    <row r="2747" spans="8:8" x14ac:dyDescent="0.25">
      <c r="H2747" s="1"/>
    </row>
    <row r="2748" spans="8:8" x14ac:dyDescent="0.25">
      <c r="H2748" s="1"/>
    </row>
    <row r="2749" spans="8:8" x14ac:dyDescent="0.25">
      <c r="H2749" s="1"/>
    </row>
    <row r="2750" spans="8:8" x14ac:dyDescent="0.25">
      <c r="H2750" s="1"/>
    </row>
    <row r="2751" spans="8:8" x14ac:dyDescent="0.25">
      <c r="H2751" s="1"/>
    </row>
    <row r="2752" spans="8:8" x14ac:dyDescent="0.25">
      <c r="H2752" s="1"/>
    </row>
    <row r="2753" spans="8:8" x14ac:dyDescent="0.25">
      <c r="H2753" s="1"/>
    </row>
    <row r="2754" spans="8:8" x14ac:dyDescent="0.25">
      <c r="H2754" s="1"/>
    </row>
    <row r="2755" spans="8:8" x14ac:dyDescent="0.25">
      <c r="H2755" s="1"/>
    </row>
    <row r="2756" spans="8:8" x14ac:dyDescent="0.25">
      <c r="H2756" s="1"/>
    </row>
    <row r="2757" spans="8:8" x14ac:dyDescent="0.25">
      <c r="H2757" s="1"/>
    </row>
    <row r="2758" spans="8:8" x14ac:dyDescent="0.25">
      <c r="H2758" s="1"/>
    </row>
    <row r="2759" spans="8:8" x14ac:dyDescent="0.25">
      <c r="H2759" s="1"/>
    </row>
    <row r="2760" spans="8:8" x14ac:dyDescent="0.25">
      <c r="H2760" s="1"/>
    </row>
    <row r="2761" spans="8:8" x14ac:dyDescent="0.25">
      <c r="H2761" s="1"/>
    </row>
    <row r="2762" spans="8:8" x14ac:dyDescent="0.25">
      <c r="H2762" s="1"/>
    </row>
    <row r="2763" spans="8:8" x14ac:dyDescent="0.25">
      <c r="H2763" s="1"/>
    </row>
    <row r="2764" spans="8:8" x14ac:dyDescent="0.25">
      <c r="H2764" s="1"/>
    </row>
    <row r="2765" spans="8:8" x14ac:dyDescent="0.25">
      <c r="H2765" s="1"/>
    </row>
    <row r="2766" spans="8:8" x14ac:dyDescent="0.25">
      <c r="H2766" s="1"/>
    </row>
    <row r="2767" spans="8:8" x14ac:dyDescent="0.25">
      <c r="H2767" s="1"/>
    </row>
    <row r="2768" spans="8:8" x14ac:dyDescent="0.25">
      <c r="H2768" s="1"/>
    </row>
    <row r="2769" spans="8:8" x14ac:dyDescent="0.25">
      <c r="H2769" s="1"/>
    </row>
    <row r="2770" spans="8:8" x14ac:dyDescent="0.25">
      <c r="H2770" s="1"/>
    </row>
    <row r="2771" spans="8:8" x14ac:dyDescent="0.25">
      <c r="H2771" s="1"/>
    </row>
    <row r="2772" spans="8:8" x14ac:dyDescent="0.25">
      <c r="H2772" s="1"/>
    </row>
    <row r="2773" spans="8:8" x14ac:dyDescent="0.25">
      <c r="H2773" s="1"/>
    </row>
    <row r="2774" spans="8:8" x14ac:dyDescent="0.25">
      <c r="H2774" s="1"/>
    </row>
    <row r="2775" spans="8:8" x14ac:dyDescent="0.25">
      <c r="H2775" s="1"/>
    </row>
    <row r="2776" spans="8:8" x14ac:dyDescent="0.25">
      <c r="H2776" s="1"/>
    </row>
    <row r="2777" spans="8:8" x14ac:dyDescent="0.25">
      <c r="H2777" s="1"/>
    </row>
    <row r="2778" spans="8:8" x14ac:dyDescent="0.25">
      <c r="H2778" s="1"/>
    </row>
    <row r="2779" spans="8:8" x14ac:dyDescent="0.25">
      <c r="H2779" s="1"/>
    </row>
    <row r="2780" spans="8:8" x14ac:dyDescent="0.25">
      <c r="H2780" s="1"/>
    </row>
    <row r="2781" spans="8:8" x14ac:dyDescent="0.25">
      <c r="H2781" s="1"/>
    </row>
    <row r="2782" spans="8:8" x14ac:dyDescent="0.25">
      <c r="H2782" s="1"/>
    </row>
    <row r="2783" spans="8:8" x14ac:dyDescent="0.25">
      <c r="H2783" s="1"/>
    </row>
    <row r="2784" spans="8:8" x14ac:dyDescent="0.25">
      <c r="H2784" s="1"/>
    </row>
    <row r="2785" spans="8:8" x14ac:dyDescent="0.25">
      <c r="H2785" s="1"/>
    </row>
    <row r="2786" spans="8:8" x14ac:dyDescent="0.25">
      <c r="H2786" s="1"/>
    </row>
    <row r="2787" spans="8:8" x14ac:dyDescent="0.25">
      <c r="H2787" s="1"/>
    </row>
    <row r="2788" spans="8:8" x14ac:dyDescent="0.25">
      <c r="H2788" s="1"/>
    </row>
    <row r="2789" spans="8:8" x14ac:dyDescent="0.25">
      <c r="H2789" s="1"/>
    </row>
    <row r="2790" spans="8:8" x14ac:dyDescent="0.25">
      <c r="H2790" s="1"/>
    </row>
    <row r="2791" spans="8:8" x14ac:dyDescent="0.25">
      <c r="H2791" s="1"/>
    </row>
    <row r="2792" spans="8:8" x14ac:dyDescent="0.25">
      <c r="H2792" s="1"/>
    </row>
    <row r="2793" spans="8:8" x14ac:dyDescent="0.25">
      <c r="H2793" s="1"/>
    </row>
    <row r="2794" spans="8:8" x14ac:dyDescent="0.25">
      <c r="H2794" s="1"/>
    </row>
    <row r="2795" spans="8:8" x14ac:dyDescent="0.25">
      <c r="H2795" s="1"/>
    </row>
    <row r="2796" spans="8:8" x14ac:dyDescent="0.25">
      <c r="H2796" s="1"/>
    </row>
    <row r="2797" spans="8:8" x14ac:dyDescent="0.25">
      <c r="H2797" s="1"/>
    </row>
    <row r="2798" spans="8:8" x14ac:dyDescent="0.25">
      <c r="H2798" s="1"/>
    </row>
    <row r="2799" spans="8:8" x14ac:dyDescent="0.25">
      <c r="H2799" s="1"/>
    </row>
    <row r="2800" spans="8:8" x14ac:dyDescent="0.25">
      <c r="H2800" s="1"/>
    </row>
    <row r="2801" spans="8:8" x14ac:dyDescent="0.25">
      <c r="H2801" s="1"/>
    </row>
    <row r="2802" spans="8:8" x14ac:dyDescent="0.25">
      <c r="H2802" s="1"/>
    </row>
    <row r="2803" spans="8:8" x14ac:dyDescent="0.25">
      <c r="H2803" s="1"/>
    </row>
    <row r="2804" spans="8:8" x14ac:dyDescent="0.25">
      <c r="H2804" s="1"/>
    </row>
    <row r="2805" spans="8:8" x14ac:dyDescent="0.25">
      <c r="H2805" s="1"/>
    </row>
    <row r="2806" spans="8:8" x14ac:dyDescent="0.25">
      <c r="H2806" s="1"/>
    </row>
    <row r="2807" spans="8:8" x14ac:dyDescent="0.25">
      <c r="H2807" s="1"/>
    </row>
    <row r="2808" spans="8:8" x14ac:dyDescent="0.25">
      <c r="H2808" s="1"/>
    </row>
    <row r="2809" spans="8:8" x14ac:dyDescent="0.25">
      <c r="H2809" s="1"/>
    </row>
    <row r="2810" spans="8:8" x14ac:dyDescent="0.25">
      <c r="H2810" s="1"/>
    </row>
    <row r="2811" spans="8:8" x14ac:dyDescent="0.25">
      <c r="H2811" s="1"/>
    </row>
    <row r="2812" spans="8:8" x14ac:dyDescent="0.25">
      <c r="H2812" s="1"/>
    </row>
    <row r="2813" spans="8:8" x14ac:dyDescent="0.25">
      <c r="H2813" s="1"/>
    </row>
    <row r="2814" spans="8:8" x14ac:dyDescent="0.25">
      <c r="H2814" s="1"/>
    </row>
    <row r="2815" spans="8:8" x14ac:dyDescent="0.25">
      <c r="H2815" s="1"/>
    </row>
    <row r="2816" spans="8:8" x14ac:dyDescent="0.25">
      <c r="H2816" s="1"/>
    </row>
    <row r="2817" spans="8:8" x14ac:dyDescent="0.25">
      <c r="H2817" s="1"/>
    </row>
    <row r="2818" spans="8:8" x14ac:dyDescent="0.25">
      <c r="H2818" s="1"/>
    </row>
    <row r="2819" spans="8:8" x14ac:dyDescent="0.25">
      <c r="H2819" s="1"/>
    </row>
    <row r="2820" spans="8:8" x14ac:dyDescent="0.25">
      <c r="H2820" s="1"/>
    </row>
    <row r="2821" spans="8:8" x14ac:dyDescent="0.25">
      <c r="H2821" s="1"/>
    </row>
    <row r="2822" spans="8:8" x14ac:dyDescent="0.25">
      <c r="H2822" s="1"/>
    </row>
    <row r="2823" spans="8:8" x14ac:dyDescent="0.25">
      <c r="H2823" s="1"/>
    </row>
    <row r="2824" spans="8:8" x14ac:dyDescent="0.25">
      <c r="H2824" s="1"/>
    </row>
    <row r="2825" spans="8:8" x14ac:dyDescent="0.25">
      <c r="H2825" s="1"/>
    </row>
    <row r="2826" spans="8:8" x14ac:dyDescent="0.25">
      <c r="H2826" s="1"/>
    </row>
    <row r="2827" spans="8:8" x14ac:dyDescent="0.25">
      <c r="H2827" s="1"/>
    </row>
    <row r="2828" spans="8:8" x14ac:dyDescent="0.25">
      <c r="H2828" s="1"/>
    </row>
    <row r="2829" spans="8:8" x14ac:dyDescent="0.25">
      <c r="H2829" s="1"/>
    </row>
    <row r="2830" spans="8:8" x14ac:dyDescent="0.25">
      <c r="H2830" s="1"/>
    </row>
    <row r="2831" spans="8:8" x14ac:dyDescent="0.25">
      <c r="H2831" s="1"/>
    </row>
    <row r="2832" spans="8:8" x14ac:dyDescent="0.25">
      <c r="H2832" s="1"/>
    </row>
    <row r="2833" spans="8:8" x14ac:dyDescent="0.25">
      <c r="H2833" s="1"/>
    </row>
    <row r="2834" spans="8:8" x14ac:dyDescent="0.25">
      <c r="H2834" s="1"/>
    </row>
    <row r="2835" spans="8:8" x14ac:dyDescent="0.25">
      <c r="H2835" s="1"/>
    </row>
    <row r="2836" spans="8:8" x14ac:dyDescent="0.25">
      <c r="H2836" s="1"/>
    </row>
    <row r="2837" spans="8:8" x14ac:dyDescent="0.25">
      <c r="H2837" s="1"/>
    </row>
    <row r="2838" spans="8:8" x14ac:dyDescent="0.25">
      <c r="H2838" s="1"/>
    </row>
    <row r="2839" spans="8:8" x14ac:dyDescent="0.25">
      <c r="H2839" s="1"/>
    </row>
    <row r="2840" spans="8:8" x14ac:dyDescent="0.25">
      <c r="H2840" s="1"/>
    </row>
    <row r="2841" spans="8:8" x14ac:dyDescent="0.25">
      <c r="H2841" s="1"/>
    </row>
    <row r="2842" spans="8:8" x14ac:dyDescent="0.25">
      <c r="H2842" s="1"/>
    </row>
    <row r="2843" spans="8:8" x14ac:dyDescent="0.25">
      <c r="H2843" s="1"/>
    </row>
    <row r="2844" spans="8:8" x14ac:dyDescent="0.25">
      <c r="H2844" s="1"/>
    </row>
    <row r="2845" spans="8:8" x14ac:dyDescent="0.25">
      <c r="H2845" s="1"/>
    </row>
    <row r="2846" spans="8:8" x14ac:dyDescent="0.25">
      <c r="H2846" s="1"/>
    </row>
    <row r="2847" spans="8:8" x14ac:dyDescent="0.25">
      <c r="H2847" s="1"/>
    </row>
    <row r="2848" spans="8:8" x14ac:dyDescent="0.25">
      <c r="H2848" s="1"/>
    </row>
    <row r="2849" spans="8:8" x14ac:dyDescent="0.25">
      <c r="H2849" s="1"/>
    </row>
    <row r="2850" spans="8:8" x14ac:dyDescent="0.25">
      <c r="H2850" s="1"/>
    </row>
    <row r="2851" spans="8:8" x14ac:dyDescent="0.25">
      <c r="H2851" s="1"/>
    </row>
    <row r="2852" spans="8:8" x14ac:dyDescent="0.25">
      <c r="H2852" s="1"/>
    </row>
    <row r="2853" spans="8:8" x14ac:dyDescent="0.25">
      <c r="H2853" s="1"/>
    </row>
    <row r="2854" spans="8:8" x14ac:dyDescent="0.25">
      <c r="H2854" s="1"/>
    </row>
    <row r="2855" spans="8:8" x14ac:dyDescent="0.25">
      <c r="H2855" s="1"/>
    </row>
    <row r="2856" spans="8:8" x14ac:dyDescent="0.25">
      <c r="H2856" s="1"/>
    </row>
    <row r="2857" spans="8:8" x14ac:dyDescent="0.25">
      <c r="H2857" s="1"/>
    </row>
    <row r="2858" spans="8:8" x14ac:dyDescent="0.25">
      <c r="H2858" s="1"/>
    </row>
    <row r="2859" spans="8:8" x14ac:dyDescent="0.25">
      <c r="H2859" s="1"/>
    </row>
    <row r="2860" spans="8:8" x14ac:dyDescent="0.25">
      <c r="H2860" s="1"/>
    </row>
    <row r="2861" spans="8:8" x14ac:dyDescent="0.25">
      <c r="H2861" s="1"/>
    </row>
    <row r="2862" spans="8:8" x14ac:dyDescent="0.25">
      <c r="H2862" s="1"/>
    </row>
    <row r="2863" spans="8:8" x14ac:dyDescent="0.25">
      <c r="H2863" s="1"/>
    </row>
    <row r="2864" spans="8:8" x14ac:dyDescent="0.25">
      <c r="H2864" s="1"/>
    </row>
    <row r="2865" spans="8:8" x14ac:dyDescent="0.25">
      <c r="H2865" s="1"/>
    </row>
    <row r="2866" spans="8:8" x14ac:dyDescent="0.25">
      <c r="H2866" s="1"/>
    </row>
    <row r="2867" spans="8:8" x14ac:dyDescent="0.25">
      <c r="H2867" s="1"/>
    </row>
    <row r="2868" spans="8:8" x14ac:dyDescent="0.25">
      <c r="H2868" s="1"/>
    </row>
    <row r="2869" spans="8:8" x14ac:dyDescent="0.25">
      <c r="H2869" s="1"/>
    </row>
    <row r="2870" spans="8:8" x14ac:dyDescent="0.25">
      <c r="H2870" s="1"/>
    </row>
    <row r="2871" spans="8:8" x14ac:dyDescent="0.25">
      <c r="H2871" s="1"/>
    </row>
    <row r="2872" spans="8:8" x14ac:dyDescent="0.25">
      <c r="H2872" s="1"/>
    </row>
    <row r="2873" spans="8:8" x14ac:dyDescent="0.25">
      <c r="H2873" s="1"/>
    </row>
    <row r="2874" spans="8:8" x14ac:dyDescent="0.25">
      <c r="H2874" s="1"/>
    </row>
    <row r="2875" spans="8:8" x14ac:dyDescent="0.25">
      <c r="H2875" s="1"/>
    </row>
    <row r="2876" spans="8:8" x14ac:dyDescent="0.25">
      <c r="H2876" s="1"/>
    </row>
    <row r="2877" spans="8:8" x14ac:dyDescent="0.25">
      <c r="H2877" s="1"/>
    </row>
    <row r="2878" spans="8:8" x14ac:dyDescent="0.25">
      <c r="H2878" s="1"/>
    </row>
    <row r="2879" spans="8:8" x14ac:dyDescent="0.25">
      <c r="H2879" s="1"/>
    </row>
    <row r="2880" spans="8:8" x14ac:dyDescent="0.25">
      <c r="H2880" s="1"/>
    </row>
    <row r="2881" spans="8:8" x14ac:dyDescent="0.25">
      <c r="H2881" s="1"/>
    </row>
    <row r="2882" spans="8:8" x14ac:dyDescent="0.25">
      <c r="H2882" s="1"/>
    </row>
    <row r="2883" spans="8:8" x14ac:dyDescent="0.25">
      <c r="H2883" s="1"/>
    </row>
    <row r="2884" spans="8:8" x14ac:dyDescent="0.25">
      <c r="H2884" s="1"/>
    </row>
    <row r="2885" spans="8:8" x14ac:dyDescent="0.25">
      <c r="H2885" s="1"/>
    </row>
    <row r="2886" spans="8:8" x14ac:dyDescent="0.25">
      <c r="H2886" s="1"/>
    </row>
    <row r="2887" spans="8:8" x14ac:dyDescent="0.25">
      <c r="H2887" s="1"/>
    </row>
    <row r="2888" spans="8:8" x14ac:dyDescent="0.25">
      <c r="H2888" s="1"/>
    </row>
    <row r="2889" spans="8:8" x14ac:dyDescent="0.25">
      <c r="H2889" s="1"/>
    </row>
    <row r="2890" spans="8:8" x14ac:dyDescent="0.25">
      <c r="H2890" s="1"/>
    </row>
    <row r="2891" spans="8:8" x14ac:dyDescent="0.25">
      <c r="H2891" s="1"/>
    </row>
    <row r="2892" spans="8:8" x14ac:dyDescent="0.25">
      <c r="H2892" s="1"/>
    </row>
    <row r="2893" spans="8:8" x14ac:dyDescent="0.25">
      <c r="H2893" s="1"/>
    </row>
    <row r="2894" spans="8:8" x14ac:dyDescent="0.25">
      <c r="H2894" s="1"/>
    </row>
    <row r="2895" spans="8:8" x14ac:dyDescent="0.25">
      <c r="H2895" s="1"/>
    </row>
    <row r="2896" spans="8:8" x14ac:dyDescent="0.25">
      <c r="H2896" s="1"/>
    </row>
    <row r="2897" spans="8:8" x14ac:dyDescent="0.25">
      <c r="H2897" s="1"/>
    </row>
    <row r="2898" spans="8:8" x14ac:dyDescent="0.25">
      <c r="H2898" s="1"/>
    </row>
    <row r="2899" spans="8:8" x14ac:dyDescent="0.25">
      <c r="H2899" s="1"/>
    </row>
    <row r="2900" spans="8:8" x14ac:dyDescent="0.25">
      <c r="H2900" s="1"/>
    </row>
    <row r="2901" spans="8:8" x14ac:dyDescent="0.25">
      <c r="H2901" s="1"/>
    </row>
    <row r="2902" spans="8:8" x14ac:dyDescent="0.25">
      <c r="H2902" s="1"/>
    </row>
    <row r="2903" spans="8:8" x14ac:dyDescent="0.25">
      <c r="H2903" s="1"/>
    </row>
    <row r="2904" spans="8:8" x14ac:dyDescent="0.25">
      <c r="H2904" s="1"/>
    </row>
    <row r="2905" spans="8:8" x14ac:dyDescent="0.25">
      <c r="H2905" s="1"/>
    </row>
    <row r="2906" spans="8:8" x14ac:dyDescent="0.25">
      <c r="H2906" s="1"/>
    </row>
    <row r="2907" spans="8:8" x14ac:dyDescent="0.25">
      <c r="H2907" s="1"/>
    </row>
    <row r="2908" spans="8:8" x14ac:dyDescent="0.25">
      <c r="H2908" s="1"/>
    </row>
    <row r="2909" spans="8:8" x14ac:dyDescent="0.25">
      <c r="H2909" s="1"/>
    </row>
    <row r="2910" spans="8:8" x14ac:dyDescent="0.25">
      <c r="H2910" s="1"/>
    </row>
    <row r="2911" spans="8:8" x14ac:dyDescent="0.25">
      <c r="H2911" s="1"/>
    </row>
    <row r="2912" spans="8:8" x14ac:dyDescent="0.25">
      <c r="H2912" s="1"/>
    </row>
    <row r="2913" spans="8:8" x14ac:dyDescent="0.25">
      <c r="H2913" s="1"/>
    </row>
    <row r="2914" spans="8:8" x14ac:dyDescent="0.25">
      <c r="H2914" s="1"/>
    </row>
    <row r="2915" spans="8:8" x14ac:dyDescent="0.25">
      <c r="H2915" s="1"/>
    </row>
    <row r="2916" spans="8:8" x14ac:dyDescent="0.25">
      <c r="H2916" s="1"/>
    </row>
    <row r="2917" spans="8:8" x14ac:dyDescent="0.25">
      <c r="H2917" s="1"/>
    </row>
    <row r="2918" spans="8:8" x14ac:dyDescent="0.25">
      <c r="H2918" s="1"/>
    </row>
    <row r="2919" spans="8:8" x14ac:dyDescent="0.25">
      <c r="H2919" s="1"/>
    </row>
    <row r="2920" spans="8:8" x14ac:dyDescent="0.25">
      <c r="H2920" s="1"/>
    </row>
    <row r="2921" spans="8:8" x14ac:dyDescent="0.25">
      <c r="H2921" s="1"/>
    </row>
    <row r="2922" spans="8:8" x14ac:dyDescent="0.25">
      <c r="H2922" s="1"/>
    </row>
    <row r="2923" spans="8:8" x14ac:dyDescent="0.25">
      <c r="H2923" s="1"/>
    </row>
    <row r="2924" spans="8:8" x14ac:dyDescent="0.25">
      <c r="H2924" s="1"/>
    </row>
    <row r="2925" spans="8:8" x14ac:dyDescent="0.25">
      <c r="H2925" s="1"/>
    </row>
    <row r="2926" spans="8:8" x14ac:dyDescent="0.25">
      <c r="H2926" s="1"/>
    </row>
    <row r="2927" spans="8:8" x14ac:dyDescent="0.25">
      <c r="H2927" s="1"/>
    </row>
    <row r="2928" spans="8:8" x14ac:dyDescent="0.25">
      <c r="H2928" s="1"/>
    </row>
    <row r="2929" spans="8:8" x14ac:dyDescent="0.25">
      <c r="H2929" s="1"/>
    </row>
    <row r="2930" spans="8:8" x14ac:dyDescent="0.25">
      <c r="H2930" s="1"/>
    </row>
    <row r="2931" spans="8:8" x14ac:dyDescent="0.25">
      <c r="H2931" s="1"/>
    </row>
    <row r="2932" spans="8:8" x14ac:dyDescent="0.25">
      <c r="H2932" s="1"/>
    </row>
    <row r="2933" spans="8:8" x14ac:dyDescent="0.25">
      <c r="H2933" s="1"/>
    </row>
    <row r="2934" spans="8:8" x14ac:dyDescent="0.25">
      <c r="H2934" s="1"/>
    </row>
    <row r="2935" spans="8:8" x14ac:dyDescent="0.25">
      <c r="H2935" s="1"/>
    </row>
    <row r="2936" spans="8:8" x14ac:dyDescent="0.25">
      <c r="H2936" s="1"/>
    </row>
    <row r="2937" spans="8:8" x14ac:dyDescent="0.25">
      <c r="H2937" s="1"/>
    </row>
    <row r="2938" spans="8:8" x14ac:dyDescent="0.25">
      <c r="H2938" s="1"/>
    </row>
    <row r="2939" spans="8:8" x14ac:dyDescent="0.25">
      <c r="H2939" s="1"/>
    </row>
    <row r="2940" spans="8:8" x14ac:dyDescent="0.25">
      <c r="H2940" s="1"/>
    </row>
    <row r="2941" spans="8:8" x14ac:dyDescent="0.25">
      <c r="H2941" s="1"/>
    </row>
    <row r="2942" spans="8:8" x14ac:dyDescent="0.25">
      <c r="H2942" s="1"/>
    </row>
    <row r="2943" spans="8:8" x14ac:dyDescent="0.25">
      <c r="H2943" s="1"/>
    </row>
    <row r="2944" spans="8:8" x14ac:dyDescent="0.25">
      <c r="H2944" s="1"/>
    </row>
    <row r="2945" spans="8:8" x14ac:dyDescent="0.25">
      <c r="H2945" s="1"/>
    </row>
    <row r="2946" spans="8:8" x14ac:dyDescent="0.25">
      <c r="H2946" s="1"/>
    </row>
    <row r="2947" spans="8:8" x14ac:dyDescent="0.25">
      <c r="H2947" s="1"/>
    </row>
    <row r="2948" spans="8:8" x14ac:dyDescent="0.25">
      <c r="H2948" s="1"/>
    </row>
    <row r="2949" spans="8:8" x14ac:dyDescent="0.25">
      <c r="H2949" s="1"/>
    </row>
    <row r="2950" spans="8:8" x14ac:dyDescent="0.25">
      <c r="H2950" s="1"/>
    </row>
    <row r="2951" spans="8:8" x14ac:dyDescent="0.25">
      <c r="H2951" s="1"/>
    </row>
    <row r="2952" spans="8:8" x14ac:dyDescent="0.25">
      <c r="H2952" s="1"/>
    </row>
    <row r="2953" spans="8:8" x14ac:dyDescent="0.25">
      <c r="H2953" s="1"/>
    </row>
    <row r="2954" spans="8:8" x14ac:dyDescent="0.25">
      <c r="H2954" s="1"/>
    </row>
    <row r="2955" spans="8:8" x14ac:dyDescent="0.25">
      <c r="H2955" s="1"/>
    </row>
    <row r="2956" spans="8:8" x14ac:dyDescent="0.25">
      <c r="H2956" s="1"/>
    </row>
    <row r="2957" spans="8:8" x14ac:dyDescent="0.25">
      <c r="H2957" s="1"/>
    </row>
    <row r="2958" spans="8:8" x14ac:dyDescent="0.25">
      <c r="H2958" s="1"/>
    </row>
    <row r="2959" spans="8:8" x14ac:dyDescent="0.25">
      <c r="H2959" s="1"/>
    </row>
    <row r="2960" spans="8:8" x14ac:dyDescent="0.25">
      <c r="H2960" s="1"/>
    </row>
    <row r="2961" spans="8:8" x14ac:dyDescent="0.25">
      <c r="H2961" s="1"/>
    </row>
    <row r="2962" spans="8:8" x14ac:dyDescent="0.25">
      <c r="H2962" s="1"/>
    </row>
    <row r="2963" spans="8:8" x14ac:dyDescent="0.25">
      <c r="H2963" s="1"/>
    </row>
    <row r="2964" spans="8:8" x14ac:dyDescent="0.25">
      <c r="H2964" s="1"/>
    </row>
    <row r="2965" spans="8:8" x14ac:dyDescent="0.25">
      <c r="H2965" s="1"/>
    </row>
    <row r="2966" spans="8:8" x14ac:dyDescent="0.25">
      <c r="H2966" s="1"/>
    </row>
    <row r="2967" spans="8:8" x14ac:dyDescent="0.25">
      <c r="H2967" s="1"/>
    </row>
    <row r="2968" spans="8:8" x14ac:dyDescent="0.25">
      <c r="H2968" s="1"/>
    </row>
    <row r="2969" spans="8:8" x14ac:dyDescent="0.25">
      <c r="H2969" s="1"/>
    </row>
    <row r="2970" spans="8:8" x14ac:dyDescent="0.25">
      <c r="H2970" s="1"/>
    </row>
    <row r="2971" spans="8:8" x14ac:dyDescent="0.25">
      <c r="H2971" s="1"/>
    </row>
    <row r="2972" spans="8:8" x14ac:dyDescent="0.25">
      <c r="H2972" s="1"/>
    </row>
    <row r="2973" spans="8:8" x14ac:dyDescent="0.25">
      <c r="H2973" s="1"/>
    </row>
    <row r="2974" spans="8:8" x14ac:dyDescent="0.25">
      <c r="H2974" s="1"/>
    </row>
    <row r="2975" spans="8:8" x14ac:dyDescent="0.25">
      <c r="H2975" s="1"/>
    </row>
    <row r="2976" spans="8:8" x14ac:dyDescent="0.25">
      <c r="H2976" s="1"/>
    </row>
    <row r="2977" spans="8:8" x14ac:dyDescent="0.25">
      <c r="H2977" s="1"/>
    </row>
    <row r="2978" spans="8:8" x14ac:dyDescent="0.25">
      <c r="H2978" s="1"/>
    </row>
    <row r="2979" spans="8:8" x14ac:dyDescent="0.25">
      <c r="H2979" s="1"/>
    </row>
    <row r="2980" spans="8:8" x14ac:dyDescent="0.25">
      <c r="H2980" s="1"/>
    </row>
    <row r="2981" spans="8:8" x14ac:dyDescent="0.25">
      <c r="H2981" s="1"/>
    </row>
    <row r="2982" spans="8:8" x14ac:dyDescent="0.25">
      <c r="H2982" s="1"/>
    </row>
    <row r="2983" spans="8:8" x14ac:dyDescent="0.25">
      <c r="H2983" s="1"/>
    </row>
    <row r="2984" spans="8:8" x14ac:dyDescent="0.25">
      <c r="H2984" s="1"/>
    </row>
    <row r="2985" spans="8:8" x14ac:dyDescent="0.25">
      <c r="H2985" s="1"/>
    </row>
    <row r="2986" spans="8:8" x14ac:dyDescent="0.25">
      <c r="H2986" s="1"/>
    </row>
    <row r="2987" spans="8:8" x14ac:dyDescent="0.25">
      <c r="H2987" s="1"/>
    </row>
    <row r="2988" spans="8:8" x14ac:dyDescent="0.25">
      <c r="H2988" s="1"/>
    </row>
    <row r="2989" spans="8:8" x14ac:dyDescent="0.25">
      <c r="H2989" s="1"/>
    </row>
    <row r="2990" spans="8:8" x14ac:dyDescent="0.25">
      <c r="H2990" s="1"/>
    </row>
    <row r="2991" spans="8:8" x14ac:dyDescent="0.25">
      <c r="H2991" s="1"/>
    </row>
    <row r="2992" spans="8:8" x14ac:dyDescent="0.25">
      <c r="H2992" s="1"/>
    </row>
    <row r="2993" spans="8:8" x14ac:dyDescent="0.25">
      <c r="H2993" s="1"/>
    </row>
    <row r="2994" spans="8:8" x14ac:dyDescent="0.25">
      <c r="H2994" s="1"/>
    </row>
    <row r="2995" spans="8:8" x14ac:dyDescent="0.25">
      <c r="H2995" s="1"/>
    </row>
    <row r="2996" spans="8:8" x14ac:dyDescent="0.25">
      <c r="H2996" s="1"/>
    </row>
    <row r="2997" spans="8:8" x14ac:dyDescent="0.25">
      <c r="H2997" s="1"/>
    </row>
    <row r="2998" spans="8:8" x14ac:dyDescent="0.25">
      <c r="H2998" s="1"/>
    </row>
    <row r="2999" spans="8:8" x14ac:dyDescent="0.25">
      <c r="H2999" s="1"/>
    </row>
    <row r="3000" spans="8:8" x14ac:dyDescent="0.25">
      <c r="H3000" s="1"/>
    </row>
    <row r="3001" spans="8:8" x14ac:dyDescent="0.25">
      <c r="H3001" s="1"/>
    </row>
    <row r="3002" spans="8:8" x14ac:dyDescent="0.25">
      <c r="H3002" s="1"/>
    </row>
    <row r="3003" spans="8:8" x14ac:dyDescent="0.25">
      <c r="H3003" s="1"/>
    </row>
    <row r="3004" spans="8:8" x14ac:dyDescent="0.25">
      <c r="H3004" s="1"/>
    </row>
    <row r="3005" spans="8:8" x14ac:dyDescent="0.25">
      <c r="H3005" s="1"/>
    </row>
    <row r="3006" spans="8:8" x14ac:dyDescent="0.25">
      <c r="H3006" s="1"/>
    </row>
    <row r="3007" spans="8:8" x14ac:dyDescent="0.25">
      <c r="H3007" s="1"/>
    </row>
    <row r="3008" spans="8:8" x14ac:dyDescent="0.25">
      <c r="H3008" s="1"/>
    </row>
    <row r="3009" spans="8:8" x14ac:dyDescent="0.25">
      <c r="H3009" s="1"/>
    </row>
    <row r="3010" spans="8:8" x14ac:dyDescent="0.25">
      <c r="H3010" s="1"/>
    </row>
    <row r="3011" spans="8:8" x14ac:dyDescent="0.25">
      <c r="H3011" s="1"/>
    </row>
    <row r="3012" spans="8:8" x14ac:dyDescent="0.25">
      <c r="H3012" s="1"/>
    </row>
    <row r="3013" spans="8:8" x14ac:dyDescent="0.25">
      <c r="H3013" s="1"/>
    </row>
    <row r="3014" spans="8:8" x14ac:dyDescent="0.25">
      <c r="H3014" s="1"/>
    </row>
    <row r="3015" spans="8:8" x14ac:dyDescent="0.25">
      <c r="H3015" s="1"/>
    </row>
    <row r="3016" spans="8:8" x14ac:dyDescent="0.25">
      <c r="H3016" s="1"/>
    </row>
    <row r="3017" spans="8:8" x14ac:dyDescent="0.25">
      <c r="H3017" s="1"/>
    </row>
    <row r="3018" spans="8:8" x14ac:dyDescent="0.25">
      <c r="H3018" s="1"/>
    </row>
    <row r="3019" spans="8:8" x14ac:dyDescent="0.25">
      <c r="H3019" s="1"/>
    </row>
    <row r="3020" spans="8:8" x14ac:dyDescent="0.25">
      <c r="H3020" s="1"/>
    </row>
    <row r="3021" spans="8:8" x14ac:dyDescent="0.25">
      <c r="H3021" s="1"/>
    </row>
    <row r="3022" spans="8:8" x14ac:dyDescent="0.25">
      <c r="H3022" s="1"/>
    </row>
    <row r="3023" spans="8:8" x14ac:dyDescent="0.25">
      <c r="H3023" s="1"/>
    </row>
    <row r="3024" spans="8:8" x14ac:dyDescent="0.25">
      <c r="H3024" s="1"/>
    </row>
    <row r="3025" spans="8:8" x14ac:dyDescent="0.25">
      <c r="H3025" s="1"/>
    </row>
    <row r="3026" spans="8:8" x14ac:dyDescent="0.25">
      <c r="H3026" s="1"/>
    </row>
    <row r="3027" spans="8:8" x14ac:dyDescent="0.25">
      <c r="H3027" s="1"/>
    </row>
    <row r="3028" spans="8:8" x14ac:dyDescent="0.25">
      <c r="H3028" s="1"/>
    </row>
    <row r="3029" spans="8:8" x14ac:dyDescent="0.25">
      <c r="H3029" s="1"/>
    </row>
    <row r="3030" spans="8:8" x14ac:dyDescent="0.25">
      <c r="H3030" s="1"/>
    </row>
    <row r="3031" spans="8:8" x14ac:dyDescent="0.25">
      <c r="H3031" s="1"/>
    </row>
    <row r="3032" spans="8:8" x14ac:dyDescent="0.25">
      <c r="H3032" s="1"/>
    </row>
    <row r="3033" spans="8:8" x14ac:dyDescent="0.25">
      <c r="H3033" s="1"/>
    </row>
    <row r="3034" spans="8:8" x14ac:dyDescent="0.25">
      <c r="H3034" s="1"/>
    </row>
    <row r="3035" spans="8:8" x14ac:dyDescent="0.25">
      <c r="H3035" s="1"/>
    </row>
    <row r="3036" spans="8:8" x14ac:dyDescent="0.25">
      <c r="H3036" s="1"/>
    </row>
    <row r="3037" spans="8:8" x14ac:dyDescent="0.25">
      <c r="H3037" s="1"/>
    </row>
    <row r="3038" spans="8:8" x14ac:dyDescent="0.25">
      <c r="H3038" s="1"/>
    </row>
    <row r="3039" spans="8:8" x14ac:dyDescent="0.25">
      <c r="H3039" s="1"/>
    </row>
    <row r="3040" spans="8:8" x14ac:dyDescent="0.25">
      <c r="H3040" s="1"/>
    </row>
    <row r="3041" spans="8:8" x14ac:dyDescent="0.25">
      <c r="H3041" s="1"/>
    </row>
    <row r="3042" spans="8:8" x14ac:dyDescent="0.25">
      <c r="H3042" s="1"/>
    </row>
    <row r="3043" spans="8:8" x14ac:dyDescent="0.25">
      <c r="H3043" s="1"/>
    </row>
    <row r="3044" spans="8:8" x14ac:dyDescent="0.25">
      <c r="H3044" s="1"/>
    </row>
    <row r="3045" spans="8:8" x14ac:dyDescent="0.25">
      <c r="H3045" s="1"/>
    </row>
    <row r="3046" spans="8:8" x14ac:dyDescent="0.25">
      <c r="H3046" s="1"/>
    </row>
    <row r="3047" spans="8:8" x14ac:dyDescent="0.25">
      <c r="H3047" s="1"/>
    </row>
    <row r="3048" spans="8:8" x14ac:dyDescent="0.25">
      <c r="H3048" s="1"/>
    </row>
    <row r="3049" spans="8:8" x14ac:dyDescent="0.25">
      <c r="H3049" s="1"/>
    </row>
    <row r="3050" spans="8:8" x14ac:dyDescent="0.25">
      <c r="H3050" s="1"/>
    </row>
    <row r="3051" spans="8:8" x14ac:dyDescent="0.25">
      <c r="H3051" s="1"/>
    </row>
    <row r="3052" spans="8:8" x14ac:dyDescent="0.25">
      <c r="H3052" s="1"/>
    </row>
    <row r="3053" spans="8:8" x14ac:dyDescent="0.25">
      <c r="H3053" s="1"/>
    </row>
    <row r="3054" spans="8:8" x14ac:dyDescent="0.25">
      <c r="H3054" s="1"/>
    </row>
    <row r="3055" spans="8:8" x14ac:dyDescent="0.25">
      <c r="H3055" s="1"/>
    </row>
    <row r="3056" spans="8:8" x14ac:dyDescent="0.25">
      <c r="H3056" s="1"/>
    </row>
    <row r="3057" spans="8:8" x14ac:dyDescent="0.25">
      <c r="H3057" s="1"/>
    </row>
    <row r="3058" spans="8:8" x14ac:dyDescent="0.25">
      <c r="H3058" s="1"/>
    </row>
    <row r="3059" spans="8:8" x14ac:dyDescent="0.25">
      <c r="H3059" s="1"/>
    </row>
    <row r="3060" spans="8:8" x14ac:dyDescent="0.25">
      <c r="H3060" s="1"/>
    </row>
    <row r="3061" spans="8:8" x14ac:dyDescent="0.25">
      <c r="H3061" s="1"/>
    </row>
    <row r="3062" spans="8:8" x14ac:dyDescent="0.25">
      <c r="H3062" s="1"/>
    </row>
    <row r="3063" spans="8:8" x14ac:dyDescent="0.25">
      <c r="H3063" s="1"/>
    </row>
    <row r="3064" spans="8:8" x14ac:dyDescent="0.25">
      <c r="H3064" s="1"/>
    </row>
    <row r="3065" spans="8:8" x14ac:dyDescent="0.25">
      <c r="H3065" s="1"/>
    </row>
    <row r="3066" spans="8:8" x14ac:dyDescent="0.25">
      <c r="H3066" s="1"/>
    </row>
    <row r="3067" spans="8:8" x14ac:dyDescent="0.25">
      <c r="H3067" s="1"/>
    </row>
    <row r="3068" spans="8:8" x14ac:dyDescent="0.25">
      <c r="H3068" s="1"/>
    </row>
    <row r="3069" spans="8:8" x14ac:dyDescent="0.25">
      <c r="H3069" s="1"/>
    </row>
    <row r="3070" spans="8:8" x14ac:dyDescent="0.25">
      <c r="H3070" s="1"/>
    </row>
    <row r="3071" spans="8:8" x14ac:dyDescent="0.25">
      <c r="H3071" s="1"/>
    </row>
    <row r="3072" spans="8:8" x14ac:dyDescent="0.25">
      <c r="H3072" s="1"/>
    </row>
    <row r="3073" spans="8:8" x14ac:dyDescent="0.25">
      <c r="H3073" s="1"/>
    </row>
    <row r="3074" spans="8:8" x14ac:dyDescent="0.25">
      <c r="H3074" s="1"/>
    </row>
    <row r="3075" spans="8:8" x14ac:dyDescent="0.25">
      <c r="H3075" s="1"/>
    </row>
    <row r="3076" spans="8:8" x14ac:dyDescent="0.25">
      <c r="H3076" s="1"/>
    </row>
    <row r="3077" spans="8:8" x14ac:dyDescent="0.25">
      <c r="H3077" s="1"/>
    </row>
    <row r="3078" spans="8:8" x14ac:dyDescent="0.25">
      <c r="H3078" s="1"/>
    </row>
    <row r="3079" spans="8:8" x14ac:dyDescent="0.25">
      <c r="H3079" s="1"/>
    </row>
    <row r="3080" spans="8:8" x14ac:dyDescent="0.25">
      <c r="H3080" s="1"/>
    </row>
    <row r="3081" spans="8:8" x14ac:dyDescent="0.25">
      <c r="H3081" s="1"/>
    </row>
    <row r="3082" spans="8:8" x14ac:dyDescent="0.25">
      <c r="H3082" s="1"/>
    </row>
    <row r="3083" spans="8:8" x14ac:dyDescent="0.25">
      <c r="H3083" s="1"/>
    </row>
    <row r="3084" spans="8:8" x14ac:dyDescent="0.25">
      <c r="H3084" s="1"/>
    </row>
    <row r="3085" spans="8:8" x14ac:dyDescent="0.25">
      <c r="H3085" s="1"/>
    </row>
    <row r="3086" spans="8:8" x14ac:dyDescent="0.25">
      <c r="H3086" s="1"/>
    </row>
    <row r="3087" spans="8:8" x14ac:dyDescent="0.25">
      <c r="H3087" s="1"/>
    </row>
    <row r="3088" spans="8:8" x14ac:dyDescent="0.25">
      <c r="H3088" s="1"/>
    </row>
    <row r="3089" spans="8:8" x14ac:dyDescent="0.25">
      <c r="H3089" s="1"/>
    </row>
    <row r="3090" spans="8:8" x14ac:dyDescent="0.25">
      <c r="H3090" s="1"/>
    </row>
    <row r="3091" spans="8:8" x14ac:dyDescent="0.25">
      <c r="H3091" s="1"/>
    </row>
    <row r="3092" spans="8:8" x14ac:dyDescent="0.25">
      <c r="H3092" s="1"/>
    </row>
    <row r="3093" spans="8:8" x14ac:dyDescent="0.25">
      <c r="H3093" s="1"/>
    </row>
    <row r="3094" spans="8:8" x14ac:dyDescent="0.25">
      <c r="H3094" s="1"/>
    </row>
    <row r="3095" spans="8:8" x14ac:dyDescent="0.25">
      <c r="H3095" s="1"/>
    </row>
    <row r="3096" spans="8:8" x14ac:dyDescent="0.25">
      <c r="H3096" s="1"/>
    </row>
    <row r="3097" spans="8:8" x14ac:dyDescent="0.25">
      <c r="H3097" s="1"/>
    </row>
    <row r="3098" spans="8:8" x14ac:dyDescent="0.25">
      <c r="H3098" s="1"/>
    </row>
    <row r="3099" spans="8:8" x14ac:dyDescent="0.25">
      <c r="H3099" s="1"/>
    </row>
    <row r="3100" spans="8:8" x14ac:dyDescent="0.25">
      <c r="H3100" s="1"/>
    </row>
    <row r="3101" spans="8:8" x14ac:dyDescent="0.25">
      <c r="H3101" s="1"/>
    </row>
    <row r="3102" spans="8:8" x14ac:dyDescent="0.25">
      <c r="H3102" s="1"/>
    </row>
    <row r="3103" spans="8:8" x14ac:dyDescent="0.25">
      <c r="H3103" s="1"/>
    </row>
    <row r="3104" spans="8:8" x14ac:dyDescent="0.25">
      <c r="H3104" s="1"/>
    </row>
    <row r="3105" spans="8:8" x14ac:dyDescent="0.25">
      <c r="H3105" s="1"/>
    </row>
    <row r="3106" spans="8:8" x14ac:dyDescent="0.25">
      <c r="H3106" s="1"/>
    </row>
    <row r="3107" spans="8:8" x14ac:dyDescent="0.25">
      <c r="H3107" s="1"/>
    </row>
    <row r="3108" spans="8:8" x14ac:dyDescent="0.25">
      <c r="H3108" s="1"/>
    </row>
    <row r="3109" spans="8:8" x14ac:dyDescent="0.25">
      <c r="H3109" s="1"/>
    </row>
    <row r="3110" spans="8:8" x14ac:dyDescent="0.25">
      <c r="H3110" s="1"/>
    </row>
    <row r="3111" spans="8:8" x14ac:dyDescent="0.25">
      <c r="H3111" s="1"/>
    </row>
    <row r="3112" spans="8:8" x14ac:dyDescent="0.25">
      <c r="H3112" s="1"/>
    </row>
    <row r="3113" spans="8:8" x14ac:dyDescent="0.25">
      <c r="H3113" s="1"/>
    </row>
    <row r="3114" spans="8:8" x14ac:dyDescent="0.25">
      <c r="H3114" s="1"/>
    </row>
    <row r="3115" spans="8:8" x14ac:dyDescent="0.25">
      <c r="H3115" s="1"/>
    </row>
    <row r="3116" spans="8:8" x14ac:dyDescent="0.25">
      <c r="H3116" s="1"/>
    </row>
    <row r="3117" spans="8:8" x14ac:dyDescent="0.25">
      <c r="H3117" s="1"/>
    </row>
    <row r="3118" spans="8:8" x14ac:dyDescent="0.25">
      <c r="H3118" s="1"/>
    </row>
    <row r="3119" spans="8:8" x14ac:dyDescent="0.25">
      <c r="H3119" s="1"/>
    </row>
    <row r="3120" spans="8:8" x14ac:dyDescent="0.25">
      <c r="H3120" s="1"/>
    </row>
    <row r="3121" spans="8:8" x14ac:dyDescent="0.25">
      <c r="H3121" s="1"/>
    </row>
    <row r="3122" spans="8:8" x14ac:dyDescent="0.25">
      <c r="H3122" s="1"/>
    </row>
    <row r="3123" spans="8:8" x14ac:dyDescent="0.25">
      <c r="H3123" s="1"/>
    </row>
    <row r="3124" spans="8:8" x14ac:dyDescent="0.25">
      <c r="H3124" s="1"/>
    </row>
    <row r="3125" spans="8:8" x14ac:dyDescent="0.25">
      <c r="H3125" s="1"/>
    </row>
    <row r="3126" spans="8:8" x14ac:dyDescent="0.25">
      <c r="H3126" s="1"/>
    </row>
    <row r="3127" spans="8:8" x14ac:dyDescent="0.25">
      <c r="H3127" s="1"/>
    </row>
    <row r="3128" spans="8:8" x14ac:dyDescent="0.25">
      <c r="H3128" s="1"/>
    </row>
    <row r="3129" spans="8:8" x14ac:dyDescent="0.25">
      <c r="H3129" s="1"/>
    </row>
    <row r="3130" spans="8:8" x14ac:dyDescent="0.25">
      <c r="H3130" s="1"/>
    </row>
    <row r="3131" spans="8:8" x14ac:dyDescent="0.25">
      <c r="H3131" s="1"/>
    </row>
    <row r="3132" spans="8:8" x14ac:dyDescent="0.25">
      <c r="H3132" s="1"/>
    </row>
    <row r="3133" spans="8:8" x14ac:dyDescent="0.25">
      <c r="H3133" s="1"/>
    </row>
    <row r="3134" spans="8:8" x14ac:dyDescent="0.25">
      <c r="H3134" s="1"/>
    </row>
    <row r="3135" spans="8:8" x14ac:dyDescent="0.25">
      <c r="H3135" s="1"/>
    </row>
    <row r="3136" spans="8:8" x14ac:dyDescent="0.25">
      <c r="H3136" s="1"/>
    </row>
    <row r="3137" spans="8:8" x14ac:dyDescent="0.25">
      <c r="H3137" s="1"/>
    </row>
    <row r="3138" spans="8:8" x14ac:dyDescent="0.25">
      <c r="H3138" s="1"/>
    </row>
    <row r="3139" spans="8:8" x14ac:dyDescent="0.25">
      <c r="H3139" s="1"/>
    </row>
    <row r="3140" spans="8:8" x14ac:dyDescent="0.25">
      <c r="H3140" s="1"/>
    </row>
    <row r="3141" spans="8:8" x14ac:dyDescent="0.25">
      <c r="H3141" s="1"/>
    </row>
    <row r="3142" spans="8:8" x14ac:dyDescent="0.25">
      <c r="H3142" s="1"/>
    </row>
    <row r="3143" spans="8:8" x14ac:dyDescent="0.25">
      <c r="H3143" s="1"/>
    </row>
    <row r="3144" spans="8:8" x14ac:dyDescent="0.25">
      <c r="H3144" s="1"/>
    </row>
    <row r="3145" spans="8:8" x14ac:dyDescent="0.25">
      <c r="H3145" s="1"/>
    </row>
    <row r="3146" spans="8:8" x14ac:dyDescent="0.25">
      <c r="H3146" s="1"/>
    </row>
    <row r="3147" spans="8:8" x14ac:dyDescent="0.25">
      <c r="H3147" s="1"/>
    </row>
    <row r="3148" spans="8:8" x14ac:dyDescent="0.25">
      <c r="H3148" s="1"/>
    </row>
    <row r="3149" spans="8:8" x14ac:dyDescent="0.25">
      <c r="H3149" s="1"/>
    </row>
    <row r="3150" spans="8:8" x14ac:dyDescent="0.25">
      <c r="H3150" s="1"/>
    </row>
    <row r="3151" spans="8:8" x14ac:dyDescent="0.25">
      <c r="H3151" s="1"/>
    </row>
    <row r="3152" spans="8:8" x14ac:dyDescent="0.25">
      <c r="H3152" s="1"/>
    </row>
    <row r="3153" spans="8:8" x14ac:dyDescent="0.25">
      <c r="H3153" s="1"/>
    </row>
    <row r="3154" spans="8:8" x14ac:dyDescent="0.25">
      <c r="H3154" s="1"/>
    </row>
    <row r="3155" spans="8:8" x14ac:dyDescent="0.25">
      <c r="H3155" s="1"/>
    </row>
    <row r="3156" spans="8:8" x14ac:dyDescent="0.25">
      <c r="H3156" s="1"/>
    </row>
    <row r="3157" spans="8:8" x14ac:dyDescent="0.25">
      <c r="H3157" s="1"/>
    </row>
    <row r="3158" spans="8:8" x14ac:dyDescent="0.25">
      <c r="H3158" s="1"/>
    </row>
    <row r="3159" spans="8:8" x14ac:dyDescent="0.25">
      <c r="H3159" s="1"/>
    </row>
    <row r="3160" spans="8:8" x14ac:dyDescent="0.25">
      <c r="H3160" s="1"/>
    </row>
    <row r="3161" spans="8:8" x14ac:dyDescent="0.25">
      <c r="H3161" s="1"/>
    </row>
    <row r="3162" spans="8:8" x14ac:dyDescent="0.25">
      <c r="H3162" s="1"/>
    </row>
    <row r="3163" spans="8:8" x14ac:dyDescent="0.25">
      <c r="H3163" s="1"/>
    </row>
    <row r="3164" spans="8:8" x14ac:dyDescent="0.25">
      <c r="H3164" s="1"/>
    </row>
    <row r="3165" spans="8:8" x14ac:dyDescent="0.25">
      <c r="H3165" s="1"/>
    </row>
    <row r="3166" spans="8:8" x14ac:dyDescent="0.25">
      <c r="H3166" s="1"/>
    </row>
    <row r="3167" spans="8:8" x14ac:dyDescent="0.25">
      <c r="H3167" s="1"/>
    </row>
    <row r="3168" spans="8:8" x14ac:dyDescent="0.25">
      <c r="H3168" s="1"/>
    </row>
    <row r="3169" spans="8:8" x14ac:dyDescent="0.25">
      <c r="H3169" s="1"/>
    </row>
    <row r="3170" spans="8:8" x14ac:dyDescent="0.25">
      <c r="H3170" s="1"/>
    </row>
    <row r="3171" spans="8:8" x14ac:dyDescent="0.25">
      <c r="H3171" s="1"/>
    </row>
    <row r="3172" spans="8:8" x14ac:dyDescent="0.25">
      <c r="H3172" s="1"/>
    </row>
    <row r="3173" spans="8:8" x14ac:dyDescent="0.25">
      <c r="H3173" s="1"/>
    </row>
    <row r="3174" spans="8:8" x14ac:dyDescent="0.25">
      <c r="H3174" s="1"/>
    </row>
    <row r="3175" spans="8:8" x14ac:dyDescent="0.25">
      <c r="H3175" s="1"/>
    </row>
    <row r="3176" spans="8:8" x14ac:dyDescent="0.25">
      <c r="H3176" s="1"/>
    </row>
    <row r="3177" spans="8:8" x14ac:dyDescent="0.25">
      <c r="H3177" s="1"/>
    </row>
    <row r="3178" spans="8:8" x14ac:dyDescent="0.25">
      <c r="H3178" s="1"/>
    </row>
    <row r="3179" spans="8:8" x14ac:dyDescent="0.25">
      <c r="H3179" s="1"/>
    </row>
    <row r="3180" spans="8:8" x14ac:dyDescent="0.25">
      <c r="H3180" s="1"/>
    </row>
    <row r="3181" spans="8:8" x14ac:dyDescent="0.25">
      <c r="H3181" s="1"/>
    </row>
    <row r="3182" spans="8:8" x14ac:dyDescent="0.25">
      <c r="H3182" s="1"/>
    </row>
    <row r="3183" spans="8:8" x14ac:dyDescent="0.25">
      <c r="H3183" s="1"/>
    </row>
    <row r="3184" spans="8:8" x14ac:dyDescent="0.25">
      <c r="H3184" s="1"/>
    </row>
    <row r="3185" spans="8:8" x14ac:dyDescent="0.25">
      <c r="H3185" s="1"/>
    </row>
    <row r="3186" spans="8:8" x14ac:dyDescent="0.25">
      <c r="H3186" s="1"/>
    </row>
    <row r="3187" spans="8:8" x14ac:dyDescent="0.25">
      <c r="H3187" s="1"/>
    </row>
    <row r="3188" spans="8:8" x14ac:dyDescent="0.25">
      <c r="H3188" s="1"/>
    </row>
    <row r="3189" spans="8:8" x14ac:dyDescent="0.25">
      <c r="H3189" s="1"/>
    </row>
    <row r="3190" spans="8:8" x14ac:dyDescent="0.25">
      <c r="H3190" s="1"/>
    </row>
    <row r="3191" spans="8:8" x14ac:dyDescent="0.25">
      <c r="H3191" s="1"/>
    </row>
    <row r="3192" spans="8:8" x14ac:dyDescent="0.25">
      <c r="H3192" s="1"/>
    </row>
    <row r="3193" spans="8:8" x14ac:dyDescent="0.25">
      <c r="H3193" s="1"/>
    </row>
    <row r="3194" spans="8:8" x14ac:dyDescent="0.25">
      <c r="H3194" s="1"/>
    </row>
    <row r="3195" spans="8:8" x14ac:dyDescent="0.25">
      <c r="H3195" s="1"/>
    </row>
    <row r="3196" spans="8:8" x14ac:dyDescent="0.25">
      <c r="H3196" s="1"/>
    </row>
    <row r="3197" spans="8:8" x14ac:dyDescent="0.25">
      <c r="H3197" s="1"/>
    </row>
    <row r="3198" spans="8:8" x14ac:dyDescent="0.25">
      <c r="H3198" s="1"/>
    </row>
    <row r="3199" spans="8:8" x14ac:dyDescent="0.25">
      <c r="H3199" s="1"/>
    </row>
    <row r="3200" spans="8:8" x14ac:dyDescent="0.25">
      <c r="H3200" s="1"/>
    </row>
    <row r="3201" spans="8:8" x14ac:dyDescent="0.25">
      <c r="H3201" s="1"/>
    </row>
    <row r="3202" spans="8:8" x14ac:dyDescent="0.25">
      <c r="H3202" s="1"/>
    </row>
    <row r="3203" spans="8:8" x14ac:dyDescent="0.25">
      <c r="H3203" s="1"/>
    </row>
    <row r="3204" spans="8:8" x14ac:dyDescent="0.25">
      <c r="H3204" s="1"/>
    </row>
    <row r="3205" spans="8:8" x14ac:dyDescent="0.25">
      <c r="H3205" s="1"/>
    </row>
    <row r="3206" spans="8:8" x14ac:dyDescent="0.25">
      <c r="H3206" s="1"/>
    </row>
    <row r="3207" spans="8:8" x14ac:dyDescent="0.25">
      <c r="H3207" s="1"/>
    </row>
    <row r="3208" spans="8:8" x14ac:dyDescent="0.25">
      <c r="H3208" s="1"/>
    </row>
    <row r="3209" spans="8:8" x14ac:dyDescent="0.25">
      <c r="H3209" s="1"/>
    </row>
    <row r="3210" spans="8:8" x14ac:dyDescent="0.25">
      <c r="H3210" s="1"/>
    </row>
    <row r="3211" spans="8:8" x14ac:dyDescent="0.25">
      <c r="H3211" s="1"/>
    </row>
    <row r="3212" spans="8:8" x14ac:dyDescent="0.25">
      <c r="H3212" s="1"/>
    </row>
    <row r="3213" spans="8:8" x14ac:dyDescent="0.25">
      <c r="H3213" s="1"/>
    </row>
    <row r="3214" spans="8:8" x14ac:dyDescent="0.25">
      <c r="H3214" s="1"/>
    </row>
    <row r="3215" spans="8:8" x14ac:dyDescent="0.25">
      <c r="H3215" s="1"/>
    </row>
    <row r="3216" spans="8:8" x14ac:dyDescent="0.25">
      <c r="H3216" s="1"/>
    </row>
    <row r="3217" spans="8:8" x14ac:dyDescent="0.25">
      <c r="H3217" s="1"/>
    </row>
    <row r="3218" spans="8:8" x14ac:dyDescent="0.25">
      <c r="H3218" s="1"/>
    </row>
    <row r="3219" spans="8:8" x14ac:dyDescent="0.25">
      <c r="H3219" s="1"/>
    </row>
    <row r="3220" spans="8:8" x14ac:dyDescent="0.25">
      <c r="H3220" s="1"/>
    </row>
    <row r="3221" spans="8:8" x14ac:dyDescent="0.25">
      <c r="H3221" s="1"/>
    </row>
    <row r="3222" spans="8:8" x14ac:dyDescent="0.25">
      <c r="H3222" s="1"/>
    </row>
    <row r="3223" spans="8:8" x14ac:dyDescent="0.25">
      <c r="H3223" s="1"/>
    </row>
    <row r="3224" spans="8:8" x14ac:dyDescent="0.25">
      <c r="H3224" s="1"/>
    </row>
    <row r="3225" spans="8:8" x14ac:dyDescent="0.25">
      <c r="H3225" s="1"/>
    </row>
    <row r="3226" spans="8:8" x14ac:dyDescent="0.25">
      <c r="H3226" s="1"/>
    </row>
    <row r="3227" spans="8:8" x14ac:dyDescent="0.25">
      <c r="H3227" s="1"/>
    </row>
    <row r="3228" spans="8:8" x14ac:dyDescent="0.25">
      <c r="H3228" s="1"/>
    </row>
    <row r="3229" spans="8:8" x14ac:dyDescent="0.25">
      <c r="H3229" s="1"/>
    </row>
    <row r="3230" spans="8:8" x14ac:dyDescent="0.25">
      <c r="H3230" s="1"/>
    </row>
    <row r="3231" spans="8:8" x14ac:dyDescent="0.25">
      <c r="H3231" s="1"/>
    </row>
    <row r="3232" spans="8:8" x14ac:dyDescent="0.25">
      <c r="H3232" s="1"/>
    </row>
    <row r="3233" spans="8:8" x14ac:dyDescent="0.25">
      <c r="H3233" s="1"/>
    </row>
    <row r="3234" spans="8:8" x14ac:dyDescent="0.25">
      <c r="H3234" s="1"/>
    </row>
    <row r="3235" spans="8:8" x14ac:dyDescent="0.25">
      <c r="H3235" s="1"/>
    </row>
    <row r="3236" spans="8:8" x14ac:dyDescent="0.25">
      <c r="H3236" s="1"/>
    </row>
    <row r="3237" spans="8:8" x14ac:dyDescent="0.25">
      <c r="H3237" s="1"/>
    </row>
    <row r="3238" spans="8:8" x14ac:dyDescent="0.25">
      <c r="H3238" s="1"/>
    </row>
    <row r="3239" spans="8:8" x14ac:dyDescent="0.25">
      <c r="H3239" s="1"/>
    </row>
    <row r="3240" spans="8:8" x14ac:dyDescent="0.25">
      <c r="H3240" s="1"/>
    </row>
    <row r="3241" spans="8:8" x14ac:dyDescent="0.25">
      <c r="H3241" s="1"/>
    </row>
    <row r="3242" spans="8:8" x14ac:dyDescent="0.25">
      <c r="H3242" s="1"/>
    </row>
    <row r="3243" spans="8:8" x14ac:dyDescent="0.25">
      <c r="H3243" s="1"/>
    </row>
    <row r="3244" spans="8:8" x14ac:dyDescent="0.25">
      <c r="H3244" s="1"/>
    </row>
    <row r="3245" spans="8:8" x14ac:dyDescent="0.25">
      <c r="H3245" s="1"/>
    </row>
    <row r="3246" spans="8:8" x14ac:dyDescent="0.25">
      <c r="H3246" s="1"/>
    </row>
    <row r="3247" spans="8:8" x14ac:dyDescent="0.25">
      <c r="H3247" s="1"/>
    </row>
    <row r="3248" spans="8:8" x14ac:dyDescent="0.25">
      <c r="H3248" s="1"/>
    </row>
    <row r="3249" spans="8:8" x14ac:dyDescent="0.25">
      <c r="H3249" s="1"/>
    </row>
    <row r="3250" spans="8:8" x14ac:dyDescent="0.25">
      <c r="H3250" s="1"/>
    </row>
    <row r="3251" spans="8:8" x14ac:dyDescent="0.25">
      <c r="H3251" s="1"/>
    </row>
    <row r="3252" spans="8:8" x14ac:dyDescent="0.25">
      <c r="H3252" s="1"/>
    </row>
    <row r="3253" spans="8:8" x14ac:dyDescent="0.25">
      <c r="H3253" s="1"/>
    </row>
    <row r="3254" spans="8:8" x14ac:dyDescent="0.25">
      <c r="H3254" s="1"/>
    </row>
    <row r="3255" spans="8:8" x14ac:dyDescent="0.25">
      <c r="H3255" s="1"/>
    </row>
    <row r="3256" spans="8:8" x14ac:dyDescent="0.25">
      <c r="H3256" s="1"/>
    </row>
    <row r="3257" spans="8:8" x14ac:dyDescent="0.25">
      <c r="H3257" s="1"/>
    </row>
    <row r="3258" spans="8:8" x14ac:dyDescent="0.25">
      <c r="H3258" s="1"/>
    </row>
    <row r="3259" spans="8:8" x14ac:dyDescent="0.25">
      <c r="H3259" s="1"/>
    </row>
    <row r="3260" spans="8:8" x14ac:dyDescent="0.25">
      <c r="H3260" s="1"/>
    </row>
    <row r="3261" spans="8:8" x14ac:dyDescent="0.25">
      <c r="H3261" s="1"/>
    </row>
    <row r="3262" spans="8:8" x14ac:dyDescent="0.25">
      <c r="H3262" s="1"/>
    </row>
    <row r="3263" spans="8:8" x14ac:dyDescent="0.25">
      <c r="H3263" s="1"/>
    </row>
    <row r="3264" spans="8:8" x14ac:dyDescent="0.25">
      <c r="H3264" s="1"/>
    </row>
    <row r="3265" spans="8:8" x14ac:dyDescent="0.25">
      <c r="H3265" s="1"/>
    </row>
    <row r="3266" spans="8:8" x14ac:dyDescent="0.25">
      <c r="H3266" s="1"/>
    </row>
    <row r="3267" spans="8:8" x14ac:dyDescent="0.25">
      <c r="H3267" s="1"/>
    </row>
    <row r="3268" spans="8:8" x14ac:dyDescent="0.25">
      <c r="H3268" s="1"/>
    </row>
    <row r="3269" spans="8:8" x14ac:dyDescent="0.25">
      <c r="H3269" s="1"/>
    </row>
    <row r="3270" spans="8:8" x14ac:dyDescent="0.25">
      <c r="H3270" s="1"/>
    </row>
    <row r="3271" spans="8:8" x14ac:dyDescent="0.25">
      <c r="H3271" s="1"/>
    </row>
    <row r="3272" spans="8:8" x14ac:dyDescent="0.25">
      <c r="H3272" s="1"/>
    </row>
    <row r="3273" spans="8:8" x14ac:dyDescent="0.25">
      <c r="H3273" s="1"/>
    </row>
    <row r="3274" spans="8:8" x14ac:dyDescent="0.25">
      <c r="H3274" s="1"/>
    </row>
    <row r="3275" spans="8:8" x14ac:dyDescent="0.25">
      <c r="H3275" s="1"/>
    </row>
    <row r="3276" spans="8:8" x14ac:dyDescent="0.25">
      <c r="H3276" s="1"/>
    </row>
    <row r="3277" spans="8:8" x14ac:dyDescent="0.25">
      <c r="H3277" s="1"/>
    </row>
    <row r="3278" spans="8:8" x14ac:dyDescent="0.25">
      <c r="H3278" s="1"/>
    </row>
    <row r="3279" spans="8:8" x14ac:dyDescent="0.25">
      <c r="H3279" s="1"/>
    </row>
    <row r="3280" spans="8:8" x14ac:dyDescent="0.25">
      <c r="H3280" s="1"/>
    </row>
    <row r="3281" spans="8:8" x14ac:dyDescent="0.25">
      <c r="H3281" s="1"/>
    </row>
    <row r="3282" spans="8:8" x14ac:dyDescent="0.25">
      <c r="H3282" s="1"/>
    </row>
    <row r="3283" spans="8:8" x14ac:dyDescent="0.25">
      <c r="H3283" s="1"/>
    </row>
    <row r="3284" spans="8:8" x14ac:dyDescent="0.25">
      <c r="H3284" s="1"/>
    </row>
    <row r="3285" spans="8:8" x14ac:dyDescent="0.25">
      <c r="H3285" s="1"/>
    </row>
    <row r="3286" spans="8:8" x14ac:dyDescent="0.25">
      <c r="H3286" s="1"/>
    </row>
    <row r="3287" spans="8:8" x14ac:dyDescent="0.25">
      <c r="H3287" s="1"/>
    </row>
    <row r="3288" spans="8:8" x14ac:dyDescent="0.25">
      <c r="H3288" s="1"/>
    </row>
    <row r="3289" spans="8:8" x14ac:dyDescent="0.25">
      <c r="H3289" s="1"/>
    </row>
    <row r="3290" spans="8:8" x14ac:dyDescent="0.25">
      <c r="H3290" s="1"/>
    </row>
    <row r="3291" spans="8:8" x14ac:dyDescent="0.25">
      <c r="H3291" s="1"/>
    </row>
    <row r="3292" spans="8:8" x14ac:dyDescent="0.25">
      <c r="H3292" s="1"/>
    </row>
    <row r="3293" spans="8:8" x14ac:dyDescent="0.25">
      <c r="H3293" s="1"/>
    </row>
    <row r="3294" spans="8:8" x14ac:dyDescent="0.25">
      <c r="H3294" s="1"/>
    </row>
    <row r="3295" spans="8:8" x14ac:dyDescent="0.25">
      <c r="H3295" s="1"/>
    </row>
    <row r="3296" spans="8:8" x14ac:dyDescent="0.25">
      <c r="H3296" s="1"/>
    </row>
    <row r="3297" spans="8:8" x14ac:dyDescent="0.25">
      <c r="H3297" s="1"/>
    </row>
    <row r="3298" spans="8:8" x14ac:dyDescent="0.25">
      <c r="H3298" s="1"/>
    </row>
    <row r="3299" spans="8:8" x14ac:dyDescent="0.25">
      <c r="H3299" s="1"/>
    </row>
    <row r="3300" spans="8:8" x14ac:dyDescent="0.25">
      <c r="H3300" s="1"/>
    </row>
    <row r="3301" spans="8:8" x14ac:dyDescent="0.25">
      <c r="H3301" s="1"/>
    </row>
    <row r="3302" spans="8:8" x14ac:dyDescent="0.25">
      <c r="H3302" s="1"/>
    </row>
    <row r="3303" spans="8:8" x14ac:dyDescent="0.25">
      <c r="H3303" s="1"/>
    </row>
    <row r="3304" spans="8:8" x14ac:dyDescent="0.25">
      <c r="H3304" s="1"/>
    </row>
    <row r="3305" spans="8:8" x14ac:dyDescent="0.25">
      <c r="H3305" s="1"/>
    </row>
    <row r="3306" spans="8:8" x14ac:dyDescent="0.25">
      <c r="H3306" s="1"/>
    </row>
    <row r="3307" spans="8:8" x14ac:dyDescent="0.25">
      <c r="H3307" s="1"/>
    </row>
    <row r="3308" spans="8:8" x14ac:dyDescent="0.25">
      <c r="H3308" s="1"/>
    </row>
    <row r="3309" spans="8:8" x14ac:dyDescent="0.25">
      <c r="H3309" s="1"/>
    </row>
    <row r="3310" spans="8:8" x14ac:dyDescent="0.25">
      <c r="H3310" s="1"/>
    </row>
    <row r="3311" spans="8:8" x14ac:dyDescent="0.25">
      <c r="H3311" s="1"/>
    </row>
    <row r="3312" spans="8:8" x14ac:dyDescent="0.25">
      <c r="H3312" s="1"/>
    </row>
    <row r="3313" spans="8:8" x14ac:dyDescent="0.25">
      <c r="H3313" s="1"/>
    </row>
    <row r="3314" spans="8:8" x14ac:dyDescent="0.25">
      <c r="H3314" s="1"/>
    </row>
    <row r="3315" spans="8:8" x14ac:dyDescent="0.25">
      <c r="H3315" s="1"/>
    </row>
    <row r="3316" spans="8:8" x14ac:dyDescent="0.25">
      <c r="H3316" s="1"/>
    </row>
    <row r="3317" spans="8:8" x14ac:dyDescent="0.25">
      <c r="H3317" s="1"/>
    </row>
    <row r="3318" spans="8:8" x14ac:dyDescent="0.25">
      <c r="H3318" s="1"/>
    </row>
    <row r="3319" spans="8:8" x14ac:dyDescent="0.25">
      <c r="H3319" s="1"/>
    </row>
    <row r="3320" spans="8:8" x14ac:dyDescent="0.25">
      <c r="H3320" s="1"/>
    </row>
    <row r="3321" spans="8:8" x14ac:dyDescent="0.25">
      <c r="H3321" s="1"/>
    </row>
    <row r="3322" spans="8:8" x14ac:dyDescent="0.25">
      <c r="H3322" s="1"/>
    </row>
    <row r="3323" spans="8:8" x14ac:dyDescent="0.25">
      <c r="H3323" s="1"/>
    </row>
    <row r="3324" spans="8:8" x14ac:dyDescent="0.25">
      <c r="H3324" s="1"/>
    </row>
    <row r="3325" spans="8:8" x14ac:dyDescent="0.25">
      <c r="H3325" s="1"/>
    </row>
    <row r="3326" spans="8:8" x14ac:dyDescent="0.25">
      <c r="H3326" s="1"/>
    </row>
    <row r="3327" spans="8:8" x14ac:dyDescent="0.25">
      <c r="H3327" s="1"/>
    </row>
    <row r="3328" spans="8:8" x14ac:dyDescent="0.25">
      <c r="H3328" s="1"/>
    </row>
    <row r="3329" spans="8:8" x14ac:dyDescent="0.25">
      <c r="H3329" s="1"/>
    </row>
    <row r="3330" spans="8:8" x14ac:dyDescent="0.25">
      <c r="H3330" s="1"/>
    </row>
    <row r="3331" spans="8:8" x14ac:dyDescent="0.25">
      <c r="H3331" s="1"/>
    </row>
    <row r="3332" spans="8:8" x14ac:dyDescent="0.25">
      <c r="H3332" s="1"/>
    </row>
    <row r="3333" spans="8:8" x14ac:dyDescent="0.25">
      <c r="H3333" s="1"/>
    </row>
    <row r="3334" spans="8:8" x14ac:dyDescent="0.25">
      <c r="H3334" s="1"/>
    </row>
    <row r="3335" spans="8:8" x14ac:dyDescent="0.25">
      <c r="H3335" s="1"/>
    </row>
    <row r="3336" spans="8:8" x14ac:dyDescent="0.25">
      <c r="H3336" s="1"/>
    </row>
    <row r="3337" spans="8:8" x14ac:dyDescent="0.25">
      <c r="H3337" s="1"/>
    </row>
    <row r="3338" spans="8:8" x14ac:dyDescent="0.25">
      <c r="H3338" s="1"/>
    </row>
    <row r="3339" spans="8:8" x14ac:dyDescent="0.25">
      <c r="H3339" s="1"/>
    </row>
    <row r="3340" spans="8:8" x14ac:dyDescent="0.25">
      <c r="H3340" s="1"/>
    </row>
    <row r="3341" spans="8:8" x14ac:dyDescent="0.25">
      <c r="H3341" s="1"/>
    </row>
    <row r="3342" spans="8:8" x14ac:dyDescent="0.25">
      <c r="H3342" s="1"/>
    </row>
    <row r="3343" spans="8:8" x14ac:dyDescent="0.25">
      <c r="H3343" s="1"/>
    </row>
    <row r="3344" spans="8:8" x14ac:dyDescent="0.25">
      <c r="H3344" s="1"/>
    </row>
    <row r="3345" spans="8:8" x14ac:dyDescent="0.25">
      <c r="H3345" s="1"/>
    </row>
    <row r="3346" spans="8:8" x14ac:dyDescent="0.25">
      <c r="H3346" s="1"/>
    </row>
    <row r="3347" spans="8:8" x14ac:dyDescent="0.25">
      <c r="H3347" s="1"/>
    </row>
    <row r="3348" spans="8:8" x14ac:dyDescent="0.25">
      <c r="H3348" s="1"/>
    </row>
    <row r="3349" spans="8:8" x14ac:dyDescent="0.25">
      <c r="H3349" s="1"/>
    </row>
    <row r="3350" spans="8:8" x14ac:dyDescent="0.25">
      <c r="H3350" s="1"/>
    </row>
    <row r="3351" spans="8:8" x14ac:dyDescent="0.25">
      <c r="H3351" s="1"/>
    </row>
    <row r="3352" spans="8:8" x14ac:dyDescent="0.25">
      <c r="H3352" s="1"/>
    </row>
    <row r="3353" spans="8:8" x14ac:dyDescent="0.25">
      <c r="H3353" s="1"/>
    </row>
    <row r="3354" spans="8:8" x14ac:dyDescent="0.25">
      <c r="H3354" s="1"/>
    </row>
    <row r="3355" spans="8:8" x14ac:dyDescent="0.25">
      <c r="H3355" s="1"/>
    </row>
    <row r="3356" spans="8:8" x14ac:dyDescent="0.25">
      <c r="H3356" s="1"/>
    </row>
    <row r="3357" spans="8:8" x14ac:dyDescent="0.25">
      <c r="H3357" s="1"/>
    </row>
    <row r="3358" spans="8:8" x14ac:dyDescent="0.25">
      <c r="H3358" s="1"/>
    </row>
    <row r="3359" spans="8:8" x14ac:dyDescent="0.25">
      <c r="H3359" s="1"/>
    </row>
    <row r="3360" spans="8:8" x14ac:dyDescent="0.25">
      <c r="H3360" s="1"/>
    </row>
    <row r="3361" spans="8:8" x14ac:dyDescent="0.25">
      <c r="H3361" s="1"/>
    </row>
    <row r="3362" spans="8:8" x14ac:dyDescent="0.25">
      <c r="H3362" s="1"/>
    </row>
    <row r="3363" spans="8:8" x14ac:dyDescent="0.25">
      <c r="H3363" s="1"/>
    </row>
    <row r="3364" spans="8:8" x14ac:dyDescent="0.25">
      <c r="H3364" s="1"/>
    </row>
    <row r="3365" spans="8:8" x14ac:dyDescent="0.25">
      <c r="H3365" s="1"/>
    </row>
    <row r="3366" spans="8:8" x14ac:dyDescent="0.25">
      <c r="H3366" s="1"/>
    </row>
    <row r="3367" spans="8:8" x14ac:dyDescent="0.25">
      <c r="H3367" s="1"/>
    </row>
    <row r="3368" spans="8:8" x14ac:dyDescent="0.25">
      <c r="H3368" s="1"/>
    </row>
    <row r="3369" spans="8:8" x14ac:dyDescent="0.25">
      <c r="H3369" s="1"/>
    </row>
    <row r="3370" spans="8:8" x14ac:dyDescent="0.25">
      <c r="H3370" s="1"/>
    </row>
    <row r="3371" spans="8:8" x14ac:dyDescent="0.25">
      <c r="H3371" s="1"/>
    </row>
    <row r="3372" spans="8:8" x14ac:dyDescent="0.25">
      <c r="H3372" s="1"/>
    </row>
    <row r="3373" spans="8:8" x14ac:dyDescent="0.25">
      <c r="H3373" s="1"/>
    </row>
    <row r="3374" spans="8:8" x14ac:dyDescent="0.25">
      <c r="H3374" s="1"/>
    </row>
    <row r="3375" spans="8:8" x14ac:dyDescent="0.25">
      <c r="H3375" s="1"/>
    </row>
    <row r="3376" spans="8:8" x14ac:dyDescent="0.25">
      <c r="H3376" s="1"/>
    </row>
    <row r="3377" spans="8:8" x14ac:dyDescent="0.25">
      <c r="H3377" s="1"/>
    </row>
    <row r="3378" spans="8:8" x14ac:dyDescent="0.25">
      <c r="H3378" s="1"/>
    </row>
    <row r="3379" spans="8:8" x14ac:dyDescent="0.25">
      <c r="H3379" s="1"/>
    </row>
    <row r="3380" spans="8:8" x14ac:dyDescent="0.25">
      <c r="H3380" s="1"/>
    </row>
    <row r="3381" spans="8:8" x14ac:dyDescent="0.25">
      <c r="H3381" s="1"/>
    </row>
    <row r="3382" spans="8:8" x14ac:dyDescent="0.25">
      <c r="H3382" s="1"/>
    </row>
    <row r="3383" spans="8:8" x14ac:dyDescent="0.25">
      <c r="H3383" s="1"/>
    </row>
    <row r="3384" spans="8:8" x14ac:dyDescent="0.25">
      <c r="H3384" s="1"/>
    </row>
    <row r="3385" spans="8:8" x14ac:dyDescent="0.25">
      <c r="H3385" s="1"/>
    </row>
    <row r="3386" spans="8:8" x14ac:dyDescent="0.25">
      <c r="H3386" s="1"/>
    </row>
    <row r="3387" spans="8:8" x14ac:dyDescent="0.25">
      <c r="H3387" s="1"/>
    </row>
    <row r="3388" spans="8:8" x14ac:dyDescent="0.25">
      <c r="H3388" s="1"/>
    </row>
    <row r="3389" spans="8:8" x14ac:dyDescent="0.25">
      <c r="H3389" s="1"/>
    </row>
    <row r="3390" spans="8:8" x14ac:dyDescent="0.25">
      <c r="H3390" s="1"/>
    </row>
    <row r="3391" spans="8:8" x14ac:dyDescent="0.25">
      <c r="H3391" s="1"/>
    </row>
    <row r="3392" spans="8:8" x14ac:dyDescent="0.25">
      <c r="H3392" s="1"/>
    </row>
    <row r="3393" spans="8:8" x14ac:dyDescent="0.25">
      <c r="H3393" s="1"/>
    </row>
    <row r="3394" spans="8:8" x14ac:dyDescent="0.25">
      <c r="H3394" s="1"/>
    </row>
    <row r="3395" spans="8:8" x14ac:dyDescent="0.25">
      <c r="H3395" s="1"/>
    </row>
    <row r="3396" spans="8:8" x14ac:dyDescent="0.25">
      <c r="H3396" s="1"/>
    </row>
    <row r="3397" spans="8:8" x14ac:dyDescent="0.25">
      <c r="H3397" s="1"/>
    </row>
    <row r="3398" spans="8:8" x14ac:dyDescent="0.25">
      <c r="H3398" s="1"/>
    </row>
    <row r="3399" spans="8:8" x14ac:dyDescent="0.25">
      <c r="H3399" s="1"/>
    </row>
    <row r="3400" spans="8:8" x14ac:dyDescent="0.25">
      <c r="H3400" s="1"/>
    </row>
    <row r="3401" spans="8:8" x14ac:dyDescent="0.25">
      <c r="H3401" s="1"/>
    </row>
    <row r="3402" spans="8:8" x14ac:dyDescent="0.25">
      <c r="H3402" s="1"/>
    </row>
    <row r="3403" spans="8:8" x14ac:dyDescent="0.25">
      <c r="H3403" s="1"/>
    </row>
    <row r="3404" spans="8:8" x14ac:dyDescent="0.25">
      <c r="H3404" s="1"/>
    </row>
    <row r="3405" spans="8:8" x14ac:dyDescent="0.25">
      <c r="H3405" s="1"/>
    </row>
    <row r="3406" spans="8:8" x14ac:dyDescent="0.25">
      <c r="H3406" s="1"/>
    </row>
    <row r="3407" spans="8:8" x14ac:dyDescent="0.25">
      <c r="H3407" s="1"/>
    </row>
    <row r="3408" spans="8:8" x14ac:dyDescent="0.25">
      <c r="H3408" s="1"/>
    </row>
    <row r="3409" spans="8:8" x14ac:dyDescent="0.25">
      <c r="H3409" s="1"/>
    </row>
    <row r="3410" spans="8:8" x14ac:dyDescent="0.25">
      <c r="H3410" s="1"/>
    </row>
    <row r="3411" spans="8:8" x14ac:dyDescent="0.25">
      <c r="H3411" s="1"/>
    </row>
    <row r="3412" spans="8:8" x14ac:dyDescent="0.25">
      <c r="H3412" s="1"/>
    </row>
    <row r="3413" spans="8:8" x14ac:dyDescent="0.25">
      <c r="H3413" s="1"/>
    </row>
    <row r="3414" spans="8:8" x14ac:dyDescent="0.25">
      <c r="H3414" s="1"/>
    </row>
    <row r="3415" spans="8:8" x14ac:dyDescent="0.25">
      <c r="H3415" s="1"/>
    </row>
    <row r="3416" spans="8:8" x14ac:dyDescent="0.25">
      <c r="H3416" s="1"/>
    </row>
    <row r="3417" spans="8:8" x14ac:dyDescent="0.25">
      <c r="H3417" s="1"/>
    </row>
    <row r="3418" spans="8:8" x14ac:dyDescent="0.25">
      <c r="H3418" s="1"/>
    </row>
    <row r="3419" spans="8:8" x14ac:dyDescent="0.25">
      <c r="H3419" s="1"/>
    </row>
    <row r="3420" spans="8:8" x14ac:dyDescent="0.25">
      <c r="H3420" s="1"/>
    </row>
    <row r="3421" spans="8:8" x14ac:dyDescent="0.25">
      <c r="H3421" s="1"/>
    </row>
    <row r="3422" spans="8:8" x14ac:dyDescent="0.25">
      <c r="H3422" s="1"/>
    </row>
    <row r="3423" spans="8:8" x14ac:dyDescent="0.25">
      <c r="H3423" s="1"/>
    </row>
    <row r="3424" spans="8:8" x14ac:dyDescent="0.25">
      <c r="H3424" s="1"/>
    </row>
    <row r="3425" spans="8:8" x14ac:dyDescent="0.25">
      <c r="H3425" s="1"/>
    </row>
    <row r="3426" spans="8:8" x14ac:dyDescent="0.25">
      <c r="H3426" s="1"/>
    </row>
    <row r="3427" spans="8:8" x14ac:dyDescent="0.25">
      <c r="H3427" s="1"/>
    </row>
    <row r="3428" spans="8:8" x14ac:dyDescent="0.25">
      <c r="H3428" s="1"/>
    </row>
    <row r="3429" spans="8:8" x14ac:dyDescent="0.25">
      <c r="H3429" s="1"/>
    </row>
    <row r="3430" spans="8:8" x14ac:dyDescent="0.25">
      <c r="H3430" s="1"/>
    </row>
    <row r="3431" spans="8:8" x14ac:dyDescent="0.25">
      <c r="H3431" s="1"/>
    </row>
    <row r="3432" spans="8:8" x14ac:dyDescent="0.25">
      <c r="H3432" s="1"/>
    </row>
    <row r="3433" spans="8:8" x14ac:dyDescent="0.25">
      <c r="H3433" s="1"/>
    </row>
    <row r="3434" spans="8:8" x14ac:dyDescent="0.25">
      <c r="H3434" s="1"/>
    </row>
    <row r="3435" spans="8:8" x14ac:dyDescent="0.25">
      <c r="H3435" s="1"/>
    </row>
    <row r="3436" spans="8:8" x14ac:dyDescent="0.25">
      <c r="H3436" s="1"/>
    </row>
    <row r="3437" spans="8:8" x14ac:dyDescent="0.25">
      <c r="H3437" s="1"/>
    </row>
    <row r="3438" spans="8:8" x14ac:dyDescent="0.25">
      <c r="H3438" s="1"/>
    </row>
    <row r="3439" spans="8:8" x14ac:dyDescent="0.25">
      <c r="H3439" s="1"/>
    </row>
    <row r="3440" spans="8:8" x14ac:dyDescent="0.25">
      <c r="H3440" s="1"/>
    </row>
    <row r="3441" spans="8:8" x14ac:dyDescent="0.25">
      <c r="H3441" s="1"/>
    </row>
    <row r="3442" spans="8:8" x14ac:dyDescent="0.25">
      <c r="H3442" s="1"/>
    </row>
    <row r="3443" spans="8:8" x14ac:dyDescent="0.25">
      <c r="H3443" s="1"/>
    </row>
    <row r="3444" spans="8:8" x14ac:dyDescent="0.25">
      <c r="H3444" s="1"/>
    </row>
    <row r="3445" spans="8:8" x14ac:dyDescent="0.25">
      <c r="H3445" s="1"/>
    </row>
    <row r="3446" spans="8:8" x14ac:dyDescent="0.25">
      <c r="H3446" s="1"/>
    </row>
    <row r="3447" spans="8:8" x14ac:dyDescent="0.25">
      <c r="H3447" s="1"/>
    </row>
    <row r="3448" spans="8:8" x14ac:dyDescent="0.25">
      <c r="H3448" s="1"/>
    </row>
    <row r="3449" spans="8:8" x14ac:dyDescent="0.25">
      <c r="H3449" s="1"/>
    </row>
    <row r="3450" spans="8:8" x14ac:dyDescent="0.25">
      <c r="H3450" s="1"/>
    </row>
    <row r="3451" spans="8:8" x14ac:dyDescent="0.25">
      <c r="H3451" s="1"/>
    </row>
    <row r="3452" spans="8:8" x14ac:dyDescent="0.25">
      <c r="H3452" s="1"/>
    </row>
    <row r="3453" spans="8:8" x14ac:dyDescent="0.25">
      <c r="H3453" s="1"/>
    </row>
    <row r="3454" spans="8:8" x14ac:dyDescent="0.25">
      <c r="H3454" s="1"/>
    </row>
    <row r="3455" spans="8:8" x14ac:dyDescent="0.25">
      <c r="H3455" s="1"/>
    </row>
    <row r="3456" spans="8:8" x14ac:dyDescent="0.25">
      <c r="H3456" s="1"/>
    </row>
    <row r="3457" spans="8:8" x14ac:dyDescent="0.25">
      <c r="H3457" s="1"/>
    </row>
    <row r="3458" spans="8:8" x14ac:dyDescent="0.25">
      <c r="H3458" s="1"/>
    </row>
    <row r="3459" spans="8:8" x14ac:dyDescent="0.25">
      <c r="H3459" s="1"/>
    </row>
    <row r="3460" spans="8:8" x14ac:dyDescent="0.25">
      <c r="H3460" s="1"/>
    </row>
    <row r="3461" spans="8:8" x14ac:dyDescent="0.25">
      <c r="H3461" s="1"/>
    </row>
    <row r="3462" spans="8:8" x14ac:dyDescent="0.25">
      <c r="H3462" s="1"/>
    </row>
    <row r="3463" spans="8:8" x14ac:dyDescent="0.25">
      <c r="H3463" s="1"/>
    </row>
    <row r="3464" spans="8:8" x14ac:dyDescent="0.25">
      <c r="H3464" s="1"/>
    </row>
    <row r="3465" spans="8:8" x14ac:dyDescent="0.25">
      <c r="H3465" s="1"/>
    </row>
    <row r="3466" spans="8:8" x14ac:dyDescent="0.25">
      <c r="H3466" s="1"/>
    </row>
    <row r="3467" spans="8:8" x14ac:dyDescent="0.25">
      <c r="H3467" s="1"/>
    </row>
    <row r="3468" spans="8:8" x14ac:dyDescent="0.25">
      <c r="H3468" s="1"/>
    </row>
    <row r="3469" spans="8:8" x14ac:dyDescent="0.25">
      <c r="H3469" s="1"/>
    </row>
    <row r="3470" spans="8:8" x14ac:dyDescent="0.25">
      <c r="H3470" s="1"/>
    </row>
    <row r="3471" spans="8:8" x14ac:dyDescent="0.25">
      <c r="H3471" s="1"/>
    </row>
    <row r="3472" spans="8:8" x14ac:dyDescent="0.25">
      <c r="H3472" s="1"/>
    </row>
    <row r="3473" spans="8:8" x14ac:dyDescent="0.25">
      <c r="H3473" s="1"/>
    </row>
    <row r="3474" spans="8:8" x14ac:dyDescent="0.25">
      <c r="H3474" s="1"/>
    </row>
    <row r="3475" spans="8:8" x14ac:dyDescent="0.25">
      <c r="H3475" s="1"/>
    </row>
    <row r="3476" spans="8:8" x14ac:dyDescent="0.25">
      <c r="H3476" s="1"/>
    </row>
    <row r="3477" spans="8:8" x14ac:dyDescent="0.25">
      <c r="H3477" s="1"/>
    </row>
    <row r="3478" spans="8:8" x14ac:dyDescent="0.25">
      <c r="H3478" s="1"/>
    </row>
    <row r="3479" spans="8:8" x14ac:dyDescent="0.25">
      <c r="H3479" s="1"/>
    </row>
    <row r="3480" spans="8:8" x14ac:dyDescent="0.25">
      <c r="H3480" s="1"/>
    </row>
    <row r="3481" spans="8:8" x14ac:dyDescent="0.25">
      <c r="H3481" s="1"/>
    </row>
    <row r="3482" spans="8:8" x14ac:dyDescent="0.25">
      <c r="H3482" s="1"/>
    </row>
    <row r="3483" spans="8:8" x14ac:dyDescent="0.25">
      <c r="H3483" s="1"/>
    </row>
    <row r="3484" spans="8:8" x14ac:dyDescent="0.25">
      <c r="H3484" s="1"/>
    </row>
    <row r="3485" spans="8:8" x14ac:dyDescent="0.25">
      <c r="H3485" s="1"/>
    </row>
    <row r="3486" spans="8:8" x14ac:dyDescent="0.25">
      <c r="H3486" s="1"/>
    </row>
    <row r="3487" spans="8:8" x14ac:dyDescent="0.25">
      <c r="H3487" s="1"/>
    </row>
    <row r="3488" spans="8:8" x14ac:dyDescent="0.25">
      <c r="H3488" s="1"/>
    </row>
    <row r="3489" spans="8:8" x14ac:dyDescent="0.25">
      <c r="H3489" s="1"/>
    </row>
    <row r="3490" spans="8:8" x14ac:dyDescent="0.25">
      <c r="H3490" s="1"/>
    </row>
    <row r="3491" spans="8:8" x14ac:dyDescent="0.25">
      <c r="H3491" s="1"/>
    </row>
    <row r="3492" spans="8:8" x14ac:dyDescent="0.25">
      <c r="H3492" s="1"/>
    </row>
    <row r="3493" spans="8:8" x14ac:dyDescent="0.25">
      <c r="H3493" s="1"/>
    </row>
    <row r="3494" spans="8:8" x14ac:dyDescent="0.25">
      <c r="H3494" s="1"/>
    </row>
    <row r="3495" spans="8:8" x14ac:dyDescent="0.25">
      <c r="H3495" s="1"/>
    </row>
    <row r="3496" spans="8:8" x14ac:dyDescent="0.25">
      <c r="H3496" s="1"/>
    </row>
    <row r="3497" spans="8:8" x14ac:dyDescent="0.25">
      <c r="H3497" s="1"/>
    </row>
    <row r="3498" spans="8:8" x14ac:dyDescent="0.25">
      <c r="H3498" s="1"/>
    </row>
    <row r="3499" spans="8:8" x14ac:dyDescent="0.25">
      <c r="H3499" s="1"/>
    </row>
    <row r="3500" spans="8:8" x14ac:dyDescent="0.25">
      <c r="H3500" s="1"/>
    </row>
    <row r="3501" spans="8:8" x14ac:dyDescent="0.25">
      <c r="H3501" s="1"/>
    </row>
    <row r="3502" spans="8:8" x14ac:dyDescent="0.25">
      <c r="H3502" s="1"/>
    </row>
    <row r="3503" spans="8:8" x14ac:dyDescent="0.25">
      <c r="H3503" s="1"/>
    </row>
    <row r="3504" spans="8:8" x14ac:dyDescent="0.25">
      <c r="H3504" s="1"/>
    </row>
    <row r="3505" spans="8:8" x14ac:dyDescent="0.25">
      <c r="H3505" s="1"/>
    </row>
    <row r="3506" spans="8:8" x14ac:dyDescent="0.25">
      <c r="H3506" s="1"/>
    </row>
    <row r="3507" spans="8:8" x14ac:dyDescent="0.25">
      <c r="H3507" s="1"/>
    </row>
    <row r="3508" spans="8:8" x14ac:dyDescent="0.25">
      <c r="H3508" s="1"/>
    </row>
    <row r="3509" spans="8:8" x14ac:dyDescent="0.25">
      <c r="H3509" s="1"/>
    </row>
    <row r="3510" spans="8:8" x14ac:dyDescent="0.25">
      <c r="H3510" s="1"/>
    </row>
    <row r="3511" spans="8:8" x14ac:dyDescent="0.25">
      <c r="H3511" s="1"/>
    </row>
    <row r="3512" spans="8:8" x14ac:dyDescent="0.25">
      <c r="H3512" s="1"/>
    </row>
    <row r="3513" spans="8:8" x14ac:dyDescent="0.25">
      <c r="H3513" s="1"/>
    </row>
    <row r="3514" spans="8:8" x14ac:dyDescent="0.25">
      <c r="H3514" s="1"/>
    </row>
    <row r="3515" spans="8:8" x14ac:dyDescent="0.25">
      <c r="H3515" s="1"/>
    </row>
    <row r="3516" spans="8:8" x14ac:dyDescent="0.25">
      <c r="H3516" s="1"/>
    </row>
    <row r="3517" spans="8:8" x14ac:dyDescent="0.25">
      <c r="H3517" s="1"/>
    </row>
    <row r="3518" spans="8:8" x14ac:dyDescent="0.25">
      <c r="H3518" s="1"/>
    </row>
    <row r="3519" spans="8:8" x14ac:dyDescent="0.25">
      <c r="H3519" s="1"/>
    </row>
    <row r="3520" spans="8:8" x14ac:dyDescent="0.25">
      <c r="H3520" s="1"/>
    </row>
    <row r="3521" spans="8:8" x14ac:dyDescent="0.25">
      <c r="H3521" s="1"/>
    </row>
    <row r="3522" spans="8:8" x14ac:dyDescent="0.25">
      <c r="H3522" s="1"/>
    </row>
    <row r="3523" spans="8:8" x14ac:dyDescent="0.25">
      <c r="H3523" s="1"/>
    </row>
    <row r="3524" spans="8:8" x14ac:dyDescent="0.25">
      <c r="H3524" s="1"/>
    </row>
    <row r="3525" spans="8:8" x14ac:dyDescent="0.25">
      <c r="H3525" s="1"/>
    </row>
    <row r="3526" spans="8:8" x14ac:dyDescent="0.25">
      <c r="H3526" s="1"/>
    </row>
    <row r="3527" spans="8:8" x14ac:dyDescent="0.25">
      <c r="H3527" s="1"/>
    </row>
    <row r="3528" spans="8:8" x14ac:dyDescent="0.25">
      <c r="H3528" s="1"/>
    </row>
    <row r="3529" spans="8:8" x14ac:dyDescent="0.25">
      <c r="H3529" s="1"/>
    </row>
    <row r="3530" spans="8:8" x14ac:dyDescent="0.25">
      <c r="H3530" s="1"/>
    </row>
    <row r="3531" spans="8:8" x14ac:dyDescent="0.25">
      <c r="H3531" s="1"/>
    </row>
    <row r="3532" spans="8:8" x14ac:dyDescent="0.25">
      <c r="H3532" s="1"/>
    </row>
    <row r="3533" spans="8:8" x14ac:dyDescent="0.25">
      <c r="H3533" s="1"/>
    </row>
    <row r="3534" spans="8:8" x14ac:dyDescent="0.25">
      <c r="H3534" s="1"/>
    </row>
    <row r="3535" spans="8:8" x14ac:dyDescent="0.25">
      <c r="H3535" s="1"/>
    </row>
    <row r="3536" spans="8:8" x14ac:dyDescent="0.25">
      <c r="H3536" s="1"/>
    </row>
    <row r="3537" spans="8:8" x14ac:dyDescent="0.25">
      <c r="H3537" s="1"/>
    </row>
    <row r="3538" spans="8:8" x14ac:dyDescent="0.25">
      <c r="H3538" s="1"/>
    </row>
    <row r="3539" spans="8:8" x14ac:dyDescent="0.25">
      <c r="H3539" s="1"/>
    </row>
    <row r="3540" spans="8:8" x14ac:dyDescent="0.25">
      <c r="H3540" s="1"/>
    </row>
    <row r="3541" spans="8:8" x14ac:dyDescent="0.25">
      <c r="H3541" s="1"/>
    </row>
    <row r="3542" spans="8:8" x14ac:dyDescent="0.25">
      <c r="H3542" s="1"/>
    </row>
    <row r="3543" spans="8:8" x14ac:dyDescent="0.25">
      <c r="H3543" s="1"/>
    </row>
    <row r="3544" spans="8:8" x14ac:dyDescent="0.25">
      <c r="H3544" s="1"/>
    </row>
    <row r="3545" spans="8:8" x14ac:dyDescent="0.25">
      <c r="H3545" s="1"/>
    </row>
    <row r="3546" spans="8:8" x14ac:dyDescent="0.25">
      <c r="H3546" s="1"/>
    </row>
    <row r="3547" spans="8:8" x14ac:dyDescent="0.25">
      <c r="H3547" s="1"/>
    </row>
    <row r="3548" spans="8:8" x14ac:dyDescent="0.25">
      <c r="H3548" s="1"/>
    </row>
    <row r="3549" spans="8:8" x14ac:dyDescent="0.25">
      <c r="H3549" s="1"/>
    </row>
    <row r="3550" spans="8:8" x14ac:dyDescent="0.25">
      <c r="H3550" s="1"/>
    </row>
    <row r="3551" spans="8:8" x14ac:dyDescent="0.25">
      <c r="H3551" s="1"/>
    </row>
    <row r="3552" spans="8:8" x14ac:dyDescent="0.25">
      <c r="H3552" s="1"/>
    </row>
    <row r="3553" spans="8:8" x14ac:dyDescent="0.25">
      <c r="H3553" s="1"/>
    </row>
    <row r="3554" spans="8:8" x14ac:dyDescent="0.25">
      <c r="H3554" s="1"/>
    </row>
    <row r="3555" spans="8:8" x14ac:dyDescent="0.25">
      <c r="H3555" s="1"/>
    </row>
    <row r="3556" spans="8:8" x14ac:dyDescent="0.25">
      <c r="H3556" s="1"/>
    </row>
    <row r="3557" spans="8:8" x14ac:dyDescent="0.25">
      <c r="H3557" s="1"/>
    </row>
    <row r="3558" spans="8:8" x14ac:dyDescent="0.25">
      <c r="H3558" s="1"/>
    </row>
    <row r="3559" spans="8:8" x14ac:dyDescent="0.25">
      <c r="H3559" s="1"/>
    </row>
    <row r="3560" spans="8:8" x14ac:dyDescent="0.25">
      <c r="H3560" s="1"/>
    </row>
    <row r="3561" spans="8:8" x14ac:dyDescent="0.25">
      <c r="H3561" s="1"/>
    </row>
    <row r="3562" spans="8:8" x14ac:dyDescent="0.25">
      <c r="H3562" s="1"/>
    </row>
    <row r="3563" spans="8:8" x14ac:dyDescent="0.25">
      <c r="H3563" s="1"/>
    </row>
    <row r="3564" spans="8:8" x14ac:dyDescent="0.25">
      <c r="H3564" s="1"/>
    </row>
    <row r="3565" spans="8:8" x14ac:dyDescent="0.25">
      <c r="H3565" s="1"/>
    </row>
    <row r="3566" spans="8:8" x14ac:dyDescent="0.25">
      <c r="H3566" s="1"/>
    </row>
    <row r="3567" spans="8:8" x14ac:dyDescent="0.25">
      <c r="H3567" s="1"/>
    </row>
    <row r="3568" spans="8:8" x14ac:dyDescent="0.25">
      <c r="H3568" s="1"/>
    </row>
    <row r="3569" spans="8:8" x14ac:dyDescent="0.25">
      <c r="H3569" s="1"/>
    </row>
    <row r="3570" spans="8:8" x14ac:dyDescent="0.25">
      <c r="H3570" s="1"/>
    </row>
    <row r="3571" spans="8:8" x14ac:dyDescent="0.25">
      <c r="H3571" s="1"/>
    </row>
    <row r="3572" spans="8:8" x14ac:dyDescent="0.25">
      <c r="H3572" s="1"/>
    </row>
    <row r="3573" spans="8:8" x14ac:dyDescent="0.25">
      <c r="H3573" s="1"/>
    </row>
    <row r="3574" spans="8:8" x14ac:dyDescent="0.25">
      <c r="H3574" s="1"/>
    </row>
    <row r="3575" spans="8:8" x14ac:dyDescent="0.25">
      <c r="H3575" s="1"/>
    </row>
    <row r="3576" spans="8:8" x14ac:dyDescent="0.25">
      <c r="H3576" s="1"/>
    </row>
    <row r="3577" spans="8:8" x14ac:dyDescent="0.25">
      <c r="H3577" s="1"/>
    </row>
    <row r="3578" spans="8:8" x14ac:dyDescent="0.25">
      <c r="H3578" s="1"/>
    </row>
    <row r="3579" spans="8:8" x14ac:dyDescent="0.25">
      <c r="H3579" s="1"/>
    </row>
    <row r="3580" spans="8:8" x14ac:dyDescent="0.25">
      <c r="H3580" s="1"/>
    </row>
    <row r="3581" spans="8:8" x14ac:dyDescent="0.25">
      <c r="H3581" s="1"/>
    </row>
    <row r="3582" spans="8:8" x14ac:dyDescent="0.25">
      <c r="H3582" s="1"/>
    </row>
    <row r="3583" spans="8:8" x14ac:dyDescent="0.25">
      <c r="H3583" s="1"/>
    </row>
    <row r="3584" spans="8:8" x14ac:dyDescent="0.25">
      <c r="H3584" s="1"/>
    </row>
    <row r="3585" spans="8:8" x14ac:dyDescent="0.25">
      <c r="H3585" s="1"/>
    </row>
    <row r="3586" spans="8:8" x14ac:dyDescent="0.25">
      <c r="H3586" s="1"/>
    </row>
    <row r="3587" spans="8:8" x14ac:dyDescent="0.25">
      <c r="H3587" s="1"/>
    </row>
    <row r="3588" spans="8:8" x14ac:dyDescent="0.25">
      <c r="H3588" s="1"/>
    </row>
    <row r="3589" spans="8:8" x14ac:dyDescent="0.25">
      <c r="H3589" s="1"/>
    </row>
    <row r="3590" spans="8:8" x14ac:dyDescent="0.25">
      <c r="H3590" s="1"/>
    </row>
    <row r="3591" spans="8:8" x14ac:dyDescent="0.25">
      <c r="H3591" s="1"/>
    </row>
    <row r="3592" spans="8:8" x14ac:dyDescent="0.25">
      <c r="H3592" s="1"/>
    </row>
    <row r="3593" spans="8:8" x14ac:dyDescent="0.25">
      <c r="H3593" s="1"/>
    </row>
    <row r="3594" spans="8:8" x14ac:dyDescent="0.25">
      <c r="H3594" s="1"/>
    </row>
    <row r="3595" spans="8:8" x14ac:dyDescent="0.25">
      <c r="H3595" s="1"/>
    </row>
    <row r="3596" spans="8:8" x14ac:dyDescent="0.25">
      <c r="H3596" s="1"/>
    </row>
    <row r="3597" spans="8:8" x14ac:dyDescent="0.25">
      <c r="H3597" s="1"/>
    </row>
    <row r="3598" spans="8:8" x14ac:dyDescent="0.25">
      <c r="H3598" s="1"/>
    </row>
    <row r="3599" spans="8:8" x14ac:dyDescent="0.25">
      <c r="H3599" s="1"/>
    </row>
    <row r="3600" spans="8:8" x14ac:dyDescent="0.25">
      <c r="H3600" s="1"/>
    </row>
    <row r="3601" spans="8:8" x14ac:dyDescent="0.25">
      <c r="H3601" s="1"/>
    </row>
    <row r="3602" spans="8:8" x14ac:dyDescent="0.25">
      <c r="H3602" s="1"/>
    </row>
    <row r="3603" spans="8:8" x14ac:dyDescent="0.25">
      <c r="H3603" s="1"/>
    </row>
    <row r="3604" spans="8:8" x14ac:dyDescent="0.25">
      <c r="H3604" s="1"/>
    </row>
    <row r="3605" spans="8:8" x14ac:dyDescent="0.25">
      <c r="H3605" s="1"/>
    </row>
    <row r="3606" spans="8:8" x14ac:dyDescent="0.25">
      <c r="H3606" s="1"/>
    </row>
    <row r="3607" spans="8:8" x14ac:dyDescent="0.25">
      <c r="H3607" s="1"/>
    </row>
    <row r="3608" spans="8:8" x14ac:dyDescent="0.25">
      <c r="H3608" s="1"/>
    </row>
    <row r="3609" spans="8:8" x14ac:dyDescent="0.25">
      <c r="H3609" s="1"/>
    </row>
    <row r="3610" spans="8:8" x14ac:dyDescent="0.25">
      <c r="H3610" s="1"/>
    </row>
    <row r="3611" spans="8:8" x14ac:dyDescent="0.25">
      <c r="H3611" s="1"/>
    </row>
    <row r="3612" spans="8:8" x14ac:dyDescent="0.25">
      <c r="H3612" s="1"/>
    </row>
    <row r="3613" spans="8:8" x14ac:dyDescent="0.25">
      <c r="H3613" s="1"/>
    </row>
    <row r="3614" spans="8:8" x14ac:dyDescent="0.25">
      <c r="H3614" s="1"/>
    </row>
    <row r="3615" spans="8:8" x14ac:dyDescent="0.25">
      <c r="H3615" s="1"/>
    </row>
    <row r="3616" spans="8:8" x14ac:dyDescent="0.25">
      <c r="H3616" s="1"/>
    </row>
    <row r="3617" spans="8:8" x14ac:dyDescent="0.25">
      <c r="H3617" s="1"/>
    </row>
    <row r="3618" spans="8:8" x14ac:dyDescent="0.25">
      <c r="H3618" s="1"/>
    </row>
    <row r="3619" spans="8:8" x14ac:dyDescent="0.25">
      <c r="H3619" s="1"/>
    </row>
    <row r="3620" spans="8:8" x14ac:dyDescent="0.25">
      <c r="H3620" s="1"/>
    </row>
    <row r="3621" spans="8:8" x14ac:dyDescent="0.25">
      <c r="H3621" s="1"/>
    </row>
    <row r="3622" spans="8:8" x14ac:dyDescent="0.25">
      <c r="H3622" s="1"/>
    </row>
    <row r="3623" spans="8:8" x14ac:dyDescent="0.25">
      <c r="H3623" s="1"/>
    </row>
    <row r="3624" spans="8:8" x14ac:dyDescent="0.25">
      <c r="H3624" s="1"/>
    </row>
    <row r="3625" spans="8:8" x14ac:dyDescent="0.25">
      <c r="H3625" s="1"/>
    </row>
    <row r="3626" spans="8:8" x14ac:dyDescent="0.25">
      <c r="H3626" s="1"/>
    </row>
    <row r="3627" spans="8:8" x14ac:dyDescent="0.25">
      <c r="H3627" s="1"/>
    </row>
    <row r="3628" spans="8:8" x14ac:dyDescent="0.25">
      <c r="H3628" s="1"/>
    </row>
    <row r="3629" spans="8:8" x14ac:dyDescent="0.25">
      <c r="H3629" s="1"/>
    </row>
    <row r="3630" spans="8:8" x14ac:dyDescent="0.25">
      <c r="H3630" s="1"/>
    </row>
    <row r="3631" spans="8:8" x14ac:dyDescent="0.25">
      <c r="H3631" s="1"/>
    </row>
    <row r="3632" spans="8:8" x14ac:dyDescent="0.25">
      <c r="H3632" s="1"/>
    </row>
    <row r="3633" spans="8:8" x14ac:dyDescent="0.25">
      <c r="H3633" s="1"/>
    </row>
    <row r="3634" spans="8:8" x14ac:dyDescent="0.25">
      <c r="H3634" s="1"/>
    </row>
    <row r="3635" spans="8:8" x14ac:dyDescent="0.25">
      <c r="H3635" s="1"/>
    </row>
    <row r="3636" spans="8:8" x14ac:dyDescent="0.25">
      <c r="H3636" s="1"/>
    </row>
    <row r="3637" spans="8:8" x14ac:dyDescent="0.25">
      <c r="H3637" s="1"/>
    </row>
    <row r="3638" spans="8:8" x14ac:dyDescent="0.25">
      <c r="H3638" s="1"/>
    </row>
    <row r="3639" spans="8:8" x14ac:dyDescent="0.25">
      <c r="H3639" s="1"/>
    </row>
    <row r="3640" spans="8:8" x14ac:dyDescent="0.25">
      <c r="H3640" s="1"/>
    </row>
    <row r="3641" spans="8:8" x14ac:dyDescent="0.25">
      <c r="H3641" s="1"/>
    </row>
    <row r="3642" spans="8:8" x14ac:dyDescent="0.25">
      <c r="H3642" s="1"/>
    </row>
    <row r="3643" spans="8:8" x14ac:dyDescent="0.25">
      <c r="H3643" s="1"/>
    </row>
    <row r="3644" spans="8:8" x14ac:dyDescent="0.25">
      <c r="H3644" s="1"/>
    </row>
    <row r="3645" spans="8:8" x14ac:dyDescent="0.25">
      <c r="H3645" s="1"/>
    </row>
    <row r="3646" spans="8:8" x14ac:dyDescent="0.25">
      <c r="H3646" s="1"/>
    </row>
    <row r="3647" spans="8:8" x14ac:dyDescent="0.25">
      <c r="H3647" s="1"/>
    </row>
    <row r="3648" spans="8:8" x14ac:dyDescent="0.25">
      <c r="H3648" s="1"/>
    </row>
    <row r="3649" spans="8:8" x14ac:dyDescent="0.25">
      <c r="H3649" s="1"/>
    </row>
    <row r="3650" spans="8:8" x14ac:dyDescent="0.25">
      <c r="H3650" s="1"/>
    </row>
    <row r="3651" spans="8:8" x14ac:dyDescent="0.25">
      <c r="H3651" s="1"/>
    </row>
    <row r="3652" spans="8:8" x14ac:dyDescent="0.25">
      <c r="H3652" s="1"/>
    </row>
    <row r="3653" spans="8:8" x14ac:dyDescent="0.25">
      <c r="H3653" s="1"/>
    </row>
    <row r="3654" spans="8:8" x14ac:dyDescent="0.25">
      <c r="H3654" s="1"/>
    </row>
    <row r="3655" spans="8:8" x14ac:dyDescent="0.25">
      <c r="H3655" s="1"/>
    </row>
    <row r="3656" spans="8:8" x14ac:dyDescent="0.25">
      <c r="H3656" s="1"/>
    </row>
    <row r="3657" spans="8:8" x14ac:dyDescent="0.25">
      <c r="H3657" s="1"/>
    </row>
    <row r="3658" spans="8:8" x14ac:dyDescent="0.25">
      <c r="H3658" s="1"/>
    </row>
    <row r="3659" spans="8:8" x14ac:dyDescent="0.25">
      <c r="H3659" s="1"/>
    </row>
    <row r="3660" spans="8:8" x14ac:dyDescent="0.25">
      <c r="H3660" s="1"/>
    </row>
    <row r="3661" spans="8:8" x14ac:dyDescent="0.25">
      <c r="H3661" s="1"/>
    </row>
    <row r="3662" spans="8:8" x14ac:dyDescent="0.25">
      <c r="H3662" s="1"/>
    </row>
    <row r="3663" spans="8:8" x14ac:dyDescent="0.25">
      <c r="H3663" s="1"/>
    </row>
    <row r="3664" spans="8:8" x14ac:dyDescent="0.25">
      <c r="H3664" s="1"/>
    </row>
    <row r="3665" spans="8:8" x14ac:dyDescent="0.25">
      <c r="H3665" s="1"/>
    </row>
    <row r="3666" spans="8:8" x14ac:dyDescent="0.25">
      <c r="H3666" s="1"/>
    </row>
    <row r="3667" spans="8:8" x14ac:dyDescent="0.25">
      <c r="H3667" s="1"/>
    </row>
    <row r="3668" spans="8:8" x14ac:dyDescent="0.25">
      <c r="H3668" s="1"/>
    </row>
    <row r="3669" spans="8:8" x14ac:dyDescent="0.25">
      <c r="H3669" s="1"/>
    </row>
    <row r="3670" spans="8:8" x14ac:dyDescent="0.25">
      <c r="H3670" s="1"/>
    </row>
    <row r="3671" spans="8:8" x14ac:dyDescent="0.25">
      <c r="H3671" s="1"/>
    </row>
    <row r="3672" spans="8:8" x14ac:dyDescent="0.25">
      <c r="H3672" s="1"/>
    </row>
    <row r="3673" spans="8:8" x14ac:dyDescent="0.25">
      <c r="H3673" s="1"/>
    </row>
    <row r="3674" spans="8:8" x14ac:dyDescent="0.25">
      <c r="H3674" s="1"/>
    </row>
    <row r="3675" spans="8:8" x14ac:dyDescent="0.25">
      <c r="H3675" s="1"/>
    </row>
    <row r="3676" spans="8:8" x14ac:dyDescent="0.25">
      <c r="H3676" s="1"/>
    </row>
    <row r="3677" spans="8:8" x14ac:dyDescent="0.25">
      <c r="H3677" s="1"/>
    </row>
    <row r="3678" spans="8:8" x14ac:dyDescent="0.25">
      <c r="H3678" s="1"/>
    </row>
    <row r="3679" spans="8:8" x14ac:dyDescent="0.25">
      <c r="H3679" s="1"/>
    </row>
    <row r="3680" spans="8:8" x14ac:dyDescent="0.25">
      <c r="H3680" s="1"/>
    </row>
    <row r="3681" spans="8:8" x14ac:dyDescent="0.25">
      <c r="H3681" s="1"/>
    </row>
    <row r="3682" spans="8:8" x14ac:dyDescent="0.25">
      <c r="H3682" s="1"/>
    </row>
    <row r="3683" spans="8:8" x14ac:dyDescent="0.25">
      <c r="H3683" s="1"/>
    </row>
    <row r="3684" spans="8:8" x14ac:dyDescent="0.25">
      <c r="H3684" s="1"/>
    </row>
    <row r="3685" spans="8:8" x14ac:dyDescent="0.25">
      <c r="H3685" s="1"/>
    </row>
    <row r="3686" spans="8:8" x14ac:dyDescent="0.25">
      <c r="H3686" s="1"/>
    </row>
    <row r="3687" spans="8:8" x14ac:dyDescent="0.25">
      <c r="H3687" s="1"/>
    </row>
    <row r="3688" spans="8:8" x14ac:dyDescent="0.25">
      <c r="H3688" s="1"/>
    </row>
    <row r="3689" spans="8:8" x14ac:dyDescent="0.25">
      <c r="H3689" s="1"/>
    </row>
    <row r="3690" spans="8:8" x14ac:dyDescent="0.25">
      <c r="H3690" s="1"/>
    </row>
    <row r="3691" spans="8:8" x14ac:dyDescent="0.25">
      <c r="H3691" s="1"/>
    </row>
    <row r="3692" spans="8:8" x14ac:dyDescent="0.25">
      <c r="H3692" s="1"/>
    </row>
    <row r="3693" spans="8:8" x14ac:dyDescent="0.25">
      <c r="H3693" s="1"/>
    </row>
    <row r="3694" spans="8:8" x14ac:dyDescent="0.25">
      <c r="H3694" s="1"/>
    </row>
    <row r="3695" spans="8:8" x14ac:dyDescent="0.25">
      <c r="H3695" s="1"/>
    </row>
    <row r="3696" spans="8:8" x14ac:dyDescent="0.25">
      <c r="H3696" s="1"/>
    </row>
    <row r="3697" spans="8:8" x14ac:dyDescent="0.25">
      <c r="H3697" s="1"/>
    </row>
    <row r="3698" spans="8:8" x14ac:dyDescent="0.25">
      <c r="H3698" s="1"/>
    </row>
    <row r="3699" spans="8:8" x14ac:dyDescent="0.25">
      <c r="H3699" s="1"/>
    </row>
    <row r="3700" spans="8:8" x14ac:dyDescent="0.25">
      <c r="H3700" s="1"/>
    </row>
    <row r="3701" spans="8:8" x14ac:dyDescent="0.25">
      <c r="H3701" s="1"/>
    </row>
    <row r="3702" spans="8:8" x14ac:dyDescent="0.25">
      <c r="H3702" s="1"/>
    </row>
    <row r="3703" spans="8:8" x14ac:dyDescent="0.25">
      <c r="H3703" s="1"/>
    </row>
    <row r="3704" spans="8:8" x14ac:dyDescent="0.25">
      <c r="H3704" s="1"/>
    </row>
    <row r="3705" spans="8:8" x14ac:dyDescent="0.25">
      <c r="H3705" s="1"/>
    </row>
    <row r="3706" spans="8:8" x14ac:dyDescent="0.25">
      <c r="H3706" s="1"/>
    </row>
    <row r="3707" spans="8:8" x14ac:dyDescent="0.25">
      <c r="H3707" s="1"/>
    </row>
    <row r="3708" spans="8:8" x14ac:dyDescent="0.25">
      <c r="H3708" s="1"/>
    </row>
    <row r="3709" spans="8:8" x14ac:dyDescent="0.25">
      <c r="H3709" s="1"/>
    </row>
    <row r="3710" spans="8:8" x14ac:dyDescent="0.25">
      <c r="H3710" s="1"/>
    </row>
    <row r="3711" spans="8:8" x14ac:dyDescent="0.25">
      <c r="H3711" s="1"/>
    </row>
    <row r="3712" spans="8:8" x14ac:dyDescent="0.25">
      <c r="H3712" s="1"/>
    </row>
    <row r="3713" spans="8:8" x14ac:dyDescent="0.25">
      <c r="H3713" s="1"/>
    </row>
    <row r="3714" spans="8:8" x14ac:dyDescent="0.25">
      <c r="H3714" s="1"/>
    </row>
    <row r="3715" spans="8:8" x14ac:dyDescent="0.25">
      <c r="H3715" s="1"/>
    </row>
    <row r="3716" spans="8:8" x14ac:dyDescent="0.25">
      <c r="H3716" s="1"/>
    </row>
    <row r="3717" spans="8:8" x14ac:dyDescent="0.25">
      <c r="H3717" s="1"/>
    </row>
    <row r="3718" spans="8:8" x14ac:dyDescent="0.25">
      <c r="H3718" s="1"/>
    </row>
    <row r="3719" spans="8:8" x14ac:dyDescent="0.25">
      <c r="H3719" s="1"/>
    </row>
    <row r="3720" spans="8:8" x14ac:dyDescent="0.25">
      <c r="H3720" s="1"/>
    </row>
    <row r="3721" spans="8:8" x14ac:dyDescent="0.25">
      <c r="H3721" s="1"/>
    </row>
    <row r="3722" spans="8:8" x14ac:dyDescent="0.25">
      <c r="H3722" s="1"/>
    </row>
    <row r="3723" spans="8:8" x14ac:dyDescent="0.25">
      <c r="H3723" s="1"/>
    </row>
    <row r="3724" spans="8:8" x14ac:dyDescent="0.25">
      <c r="H3724" s="1"/>
    </row>
    <row r="3725" spans="8:8" x14ac:dyDescent="0.25">
      <c r="H3725" s="1"/>
    </row>
    <row r="3726" spans="8:8" x14ac:dyDescent="0.25">
      <c r="H3726" s="1"/>
    </row>
    <row r="3727" spans="8:8" x14ac:dyDescent="0.25">
      <c r="H3727" s="1"/>
    </row>
    <row r="3728" spans="8:8" x14ac:dyDescent="0.25">
      <c r="H3728" s="1"/>
    </row>
    <row r="3729" spans="8:8" x14ac:dyDescent="0.25">
      <c r="H3729" s="1"/>
    </row>
    <row r="3730" spans="8:8" x14ac:dyDescent="0.25">
      <c r="H3730" s="1"/>
    </row>
    <row r="3731" spans="8:8" x14ac:dyDescent="0.25">
      <c r="H3731" s="1"/>
    </row>
    <row r="3732" spans="8:8" x14ac:dyDescent="0.25">
      <c r="H3732" s="1"/>
    </row>
    <row r="3733" spans="8:8" x14ac:dyDescent="0.25">
      <c r="H3733" s="1"/>
    </row>
    <row r="3734" spans="8:8" x14ac:dyDescent="0.25">
      <c r="H3734" s="1"/>
    </row>
    <row r="3735" spans="8:8" x14ac:dyDescent="0.25">
      <c r="H3735" s="1"/>
    </row>
    <row r="3736" spans="8:8" x14ac:dyDescent="0.25">
      <c r="H3736" s="1"/>
    </row>
    <row r="3737" spans="8:8" x14ac:dyDescent="0.25">
      <c r="H3737" s="1"/>
    </row>
    <row r="3738" spans="8:8" x14ac:dyDescent="0.25">
      <c r="H3738" s="1"/>
    </row>
    <row r="3739" spans="8:8" x14ac:dyDescent="0.25">
      <c r="H3739" s="1"/>
    </row>
    <row r="3740" spans="8:8" x14ac:dyDescent="0.25">
      <c r="H3740" s="1"/>
    </row>
    <row r="3741" spans="8:8" x14ac:dyDescent="0.25">
      <c r="H3741" s="1"/>
    </row>
    <row r="3742" spans="8:8" x14ac:dyDescent="0.25">
      <c r="H3742" s="1"/>
    </row>
    <row r="3743" spans="8:8" x14ac:dyDescent="0.25">
      <c r="H3743" s="1"/>
    </row>
    <row r="3744" spans="8:8" x14ac:dyDescent="0.25">
      <c r="H3744" s="1"/>
    </row>
    <row r="3745" spans="8:8" x14ac:dyDescent="0.25">
      <c r="H3745" s="1"/>
    </row>
    <row r="3746" spans="8:8" x14ac:dyDescent="0.25">
      <c r="H3746" s="1"/>
    </row>
    <row r="3747" spans="8:8" x14ac:dyDescent="0.25">
      <c r="H3747" s="1"/>
    </row>
    <row r="3748" spans="8:8" x14ac:dyDescent="0.25">
      <c r="H3748" s="1"/>
    </row>
    <row r="3749" spans="8:8" x14ac:dyDescent="0.25">
      <c r="H3749" s="1"/>
    </row>
    <row r="3750" spans="8:8" x14ac:dyDescent="0.25">
      <c r="H3750" s="1"/>
    </row>
    <row r="3751" spans="8:8" x14ac:dyDescent="0.25">
      <c r="H3751" s="1"/>
    </row>
    <row r="3752" spans="8:8" x14ac:dyDescent="0.25">
      <c r="H3752" s="1"/>
    </row>
    <row r="3753" spans="8:8" x14ac:dyDescent="0.25">
      <c r="H3753" s="1"/>
    </row>
    <row r="3754" spans="8:8" x14ac:dyDescent="0.25">
      <c r="H3754" s="1"/>
    </row>
    <row r="3755" spans="8:8" x14ac:dyDescent="0.25">
      <c r="H3755" s="1"/>
    </row>
    <row r="3756" spans="8:8" x14ac:dyDescent="0.25">
      <c r="H3756" s="1"/>
    </row>
    <row r="3757" spans="8:8" x14ac:dyDescent="0.25">
      <c r="H3757" s="1"/>
    </row>
    <row r="3758" spans="8:8" x14ac:dyDescent="0.25">
      <c r="H3758" s="1"/>
    </row>
    <row r="3759" spans="8:8" x14ac:dyDescent="0.25">
      <c r="H3759" s="1"/>
    </row>
    <row r="3760" spans="8:8" x14ac:dyDescent="0.25">
      <c r="H3760" s="1"/>
    </row>
    <row r="3761" spans="8:8" x14ac:dyDescent="0.25">
      <c r="H3761" s="1"/>
    </row>
    <row r="3762" spans="8:8" x14ac:dyDescent="0.25">
      <c r="H3762" s="1"/>
    </row>
    <row r="3763" spans="8:8" x14ac:dyDescent="0.25">
      <c r="H3763" s="1"/>
    </row>
    <row r="3764" spans="8:8" x14ac:dyDescent="0.25">
      <c r="H3764" s="1"/>
    </row>
    <row r="3765" spans="8:8" x14ac:dyDescent="0.25">
      <c r="H3765" s="1"/>
    </row>
    <row r="3766" spans="8:8" x14ac:dyDescent="0.25">
      <c r="H3766" s="1"/>
    </row>
    <row r="3767" spans="8:8" x14ac:dyDescent="0.25">
      <c r="H3767" s="1"/>
    </row>
    <row r="3768" spans="8:8" x14ac:dyDescent="0.25">
      <c r="H3768" s="1"/>
    </row>
    <row r="3769" spans="8:8" x14ac:dyDescent="0.25">
      <c r="H3769" s="1"/>
    </row>
    <row r="3770" spans="8:8" x14ac:dyDescent="0.25">
      <c r="H3770" s="1"/>
    </row>
    <row r="3771" spans="8:8" x14ac:dyDescent="0.25">
      <c r="H3771" s="1"/>
    </row>
    <row r="3772" spans="8:8" x14ac:dyDescent="0.25">
      <c r="H3772" s="1"/>
    </row>
    <row r="3773" spans="8:8" x14ac:dyDescent="0.25">
      <c r="H3773" s="1"/>
    </row>
    <row r="3774" spans="8:8" x14ac:dyDescent="0.25">
      <c r="H3774" s="1"/>
    </row>
    <row r="3775" spans="8:8" x14ac:dyDescent="0.25">
      <c r="H3775" s="1"/>
    </row>
    <row r="3776" spans="8:8" x14ac:dyDescent="0.25">
      <c r="H3776" s="1"/>
    </row>
    <row r="3777" spans="8:8" x14ac:dyDescent="0.25">
      <c r="H3777" s="1"/>
    </row>
    <row r="3778" spans="8:8" x14ac:dyDescent="0.25">
      <c r="H3778" s="1"/>
    </row>
    <row r="3779" spans="8:8" x14ac:dyDescent="0.25">
      <c r="H3779" s="1"/>
    </row>
    <row r="3780" spans="8:8" x14ac:dyDescent="0.25">
      <c r="H3780" s="1"/>
    </row>
    <row r="3781" spans="8:8" x14ac:dyDescent="0.25">
      <c r="H3781" s="1"/>
    </row>
    <row r="3782" spans="8:8" x14ac:dyDescent="0.25">
      <c r="H3782" s="1"/>
    </row>
    <row r="3783" spans="8:8" x14ac:dyDescent="0.25">
      <c r="H3783" s="1"/>
    </row>
    <row r="3784" spans="8:8" x14ac:dyDescent="0.25">
      <c r="H3784" s="1"/>
    </row>
    <row r="3785" spans="8:8" x14ac:dyDescent="0.25">
      <c r="H3785" s="1"/>
    </row>
    <row r="3786" spans="8:8" x14ac:dyDescent="0.25">
      <c r="H3786" s="1"/>
    </row>
    <row r="3787" spans="8:8" x14ac:dyDescent="0.25">
      <c r="H3787" s="1"/>
    </row>
    <row r="3788" spans="8:8" x14ac:dyDescent="0.25">
      <c r="H3788" s="1"/>
    </row>
    <row r="3789" spans="8:8" x14ac:dyDescent="0.25">
      <c r="H3789" s="1"/>
    </row>
    <row r="3790" spans="8:8" x14ac:dyDescent="0.25">
      <c r="H3790" s="1"/>
    </row>
    <row r="3791" spans="8:8" x14ac:dyDescent="0.25">
      <c r="H3791" s="1"/>
    </row>
    <row r="3792" spans="8:8" x14ac:dyDescent="0.25">
      <c r="H3792" s="1"/>
    </row>
    <row r="3793" spans="8:8" x14ac:dyDescent="0.25">
      <c r="H3793" s="1"/>
    </row>
    <row r="3794" spans="8:8" x14ac:dyDescent="0.25">
      <c r="H3794" s="1"/>
    </row>
    <row r="3795" spans="8:8" x14ac:dyDescent="0.25">
      <c r="H3795" s="1"/>
    </row>
    <row r="3796" spans="8:8" x14ac:dyDescent="0.25">
      <c r="H3796" s="1"/>
    </row>
    <row r="3797" spans="8:8" x14ac:dyDescent="0.25">
      <c r="H3797" s="1"/>
    </row>
    <row r="3798" spans="8:8" x14ac:dyDescent="0.25">
      <c r="H3798" s="1"/>
    </row>
    <row r="3799" spans="8:8" x14ac:dyDescent="0.25">
      <c r="H3799" s="1"/>
    </row>
    <row r="3800" spans="8:8" x14ac:dyDescent="0.25">
      <c r="H3800" s="1"/>
    </row>
    <row r="3801" spans="8:8" x14ac:dyDescent="0.25">
      <c r="H3801" s="1"/>
    </row>
    <row r="3802" spans="8:8" x14ac:dyDescent="0.25">
      <c r="H3802" s="1"/>
    </row>
    <row r="3803" spans="8:8" x14ac:dyDescent="0.25">
      <c r="H3803" s="1"/>
    </row>
    <row r="3804" spans="8:8" x14ac:dyDescent="0.25">
      <c r="H3804" s="1"/>
    </row>
    <row r="3805" spans="8:8" x14ac:dyDescent="0.25">
      <c r="H3805" s="1"/>
    </row>
    <row r="3806" spans="8:8" x14ac:dyDescent="0.25">
      <c r="H3806" s="1"/>
    </row>
    <row r="3807" spans="8:8" x14ac:dyDescent="0.25">
      <c r="H3807" s="1"/>
    </row>
    <row r="3808" spans="8:8" x14ac:dyDescent="0.25">
      <c r="H3808" s="1"/>
    </row>
    <row r="3809" spans="8:8" x14ac:dyDescent="0.25">
      <c r="H3809" s="1"/>
    </row>
    <row r="3810" spans="8:8" x14ac:dyDescent="0.25">
      <c r="H3810" s="1"/>
    </row>
    <row r="3811" spans="8:8" x14ac:dyDescent="0.25">
      <c r="H3811" s="1"/>
    </row>
    <row r="3812" spans="8:8" x14ac:dyDescent="0.25">
      <c r="H3812" s="1"/>
    </row>
    <row r="3813" spans="8:8" x14ac:dyDescent="0.25">
      <c r="H3813" s="1"/>
    </row>
    <row r="3814" spans="8:8" x14ac:dyDescent="0.25">
      <c r="H3814" s="1"/>
    </row>
    <row r="3815" spans="8:8" x14ac:dyDescent="0.25">
      <c r="H3815" s="1"/>
    </row>
    <row r="3816" spans="8:8" x14ac:dyDescent="0.25">
      <c r="H3816" s="1"/>
    </row>
    <row r="3817" spans="8:8" x14ac:dyDescent="0.25">
      <c r="H3817" s="1"/>
    </row>
    <row r="3818" spans="8:8" x14ac:dyDescent="0.25">
      <c r="H3818" s="1"/>
    </row>
    <row r="3819" spans="8:8" x14ac:dyDescent="0.25">
      <c r="H3819" s="1"/>
    </row>
    <row r="3820" spans="8:8" x14ac:dyDescent="0.25">
      <c r="H3820" s="1"/>
    </row>
    <row r="3821" spans="8:8" x14ac:dyDescent="0.25">
      <c r="H3821" s="1"/>
    </row>
    <row r="3822" spans="8:8" x14ac:dyDescent="0.25">
      <c r="H3822" s="1"/>
    </row>
    <row r="3823" spans="8:8" x14ac:dyDescent="0.25">
      <c r="H3823" s="1"/>
    </row>
    <row r="3824" spans="8:8" x14ac:dyDescent="0.25">
      <c r="H3824" s="1"/>
    </row>
    <row r="3825" spans="8:8" x14ac:dyDescent="0.25">
      <c r="H3825" s="1"/>
    </row>
    <row r="3826" spans="8:8" x14ac:dyDescent="0.25">
      <c r="H3826" s="1"/>
    </row>
    <row r="3827" spans="8:8" x14ac:dyDescent="0.25">
      <c r="H3827" s="1"/>
    </row>
    <row r="3828" spans="8:8" x14ac:dyDescent="0.25">
      <c r="H3828" s="1"/>
    </row>
    <row r="3829" spans="8:8" x14ac:dyDescent="0.25">
      <c r="H3829" s="1"/>
    </row>
    <row r="3830" spans="8:8" x14ac:dyDescent="0.25">
      <c r="H3830" s="1"/>
    </row>
    <row r="3831" spans="8:8" x14ac:dyDescent="0.25">
      <c r="H3831" s="1"/>
    </row>
    <row r="3832" spans="8:8" x14ac:dyDescent="0.25">
      <c r="H3832" s="1"/>
    </row>
    <row r="3833" spans="8:8" x14ac:dyDescent="0.25">
      <c r="H3833" s="1"/>
    </row>
    <row r="3834" spans="8:8" x14ac:dyDescent="0.25">
      <c r="H3834" s="1"/>
    </row>
    <row r="3835" spans="8:8" x14ac:dyDescent="0.25">
      <c r="H3835" s="1"/>
    </row>
    <row r="3836" spans="8:8" x14ac:dyDescent="0.25">
      <c r="H3836" s="1"/>
    </row>
    <row r="3837" spans="8:8" x14ac:dyDescent="0.25">
      <c r="H3837" s="1"/>
    </row>
    <row r="3838" spans="8:8" x14ac:dyDescent="0.25">
      <c r="H3838" s="1"/>
    </row>
    <row r="3839" spans="8:8" x14ac:dyDescent="0.25">
      <c r="H3839" s="1"/>
    </row>
    <row r="3840" spans="8:8" x14ac:dyDescent="0.25">
      <c r="H3840" s="1"/>
    </row>
    <row r="3841" spans="8:8" x14ac:dyDescent="0.25">
      <c r="H3841" s="1"/>
    </row>
    <row r="3842" spans="8:8" x14ac:dyDescent="0.25">
      <c r="H3842" s="1"/>
    </row>
    <row r="3843" spans="8:8" x14ac:dyDescent="0.25">
      <c r="H3843" s="1"/>
    </row>
    <row r="3844" spans="8:8" x14ac:dyDescent="0.25">
      <c r="H3844" s="1"/>
    </row>
    <row r="3845" spans="8:8" x14ac:dyDescent="0.25">
      <c r="H3845" s="1"/>
    </row>
    <row r="3846" spans="8:8" x14ac:dyDescent="0.25">
      <c r="H3846" s="1"/>
    </row>
    <row r="3847" spans="8:8" x14ac:dyDescent="0.25">
      <c r="H3847" s="1"/>
    </row>
    <row r="3848" spans="8:8" x14ac:dyDescent="0.25">
      <c r="H3848" s="1"/>
    </row>
    <row r="3849" spans="8:8" x14ac:dyDescent="0.25">
      <c r="H3849" s="1"/>
    </row>
    <row r="3850" spans="8:8" x14ac:dyDescent="0.25">
      <c r="H3850" s="1"/>
    </row>
    <row r="3851" spans="8:8" x14ac:dyDescent="0.25">
      <c r="H3851" s="1"/>
    </row>
    <row r="3852" spans="8:8" x14ac:dyDescent="0.25">
      <c r="H3852" s="1"/>
    </row>
    <row r="3853" spans="8:8" x14ac:dyDescent="0.25">
      <c r="H3853" s="1"/>
    </row>
    <row r="3854" spans="8:8" x14ac:dyDescent="0.25">
      <c r="H3854" s="1"/>
    </row>
    <row r="3855" spans="8:8" x14ac:dyDescent="0.25">
      <c r="H3855" s="1"/>
    </row>
    <row r="3856" spans="8:8" x14ac:dyDescent="0.25">
      <c r="H3856" s="1"/>
    </row>
    <row r="3857" spans="8:8" x14ac:dyDescent="0.25">
      <c r="H3857" s="1"/>
    </row>
    <row r="3858" spans="8:8" x14ac:dyDescent="0.25">
      <c r="H3858" s="1"/>
    </row>
    <row r="3859" spans="8:8" x14ac:dyDescent="0.25">
      <c r="H3859" s="1"/>
    </row>
    <row r="3860" spans="8:8" x14ac:dyDescent="0.25">
      <c r="H3860" s="1"/>
    </row>
    <row r="3861" spans="8:8" x14ac:dyDescent="0.25">
      <c r="H3861" s="1"/>
    </row>
    <row r="3862" spans="8:8" x14ac:dyDescent="0.25">
      <c r="H3862" s="1"/>
    </row>
    <row r="3863" spans="8:8" x14ac:dyDescent="0.25">
      <c r="H3863" s="1"/>
    </row>
    <row r="3864" spans="8:8" x14ac:dyDescent="0.25">
      <c r="H3864" s="1"/>
    </row>
    <row r="3865" spans="8:8" x14ac:dyDescent="0.25">
      <c r="H3865" s="1"/>
    </row>
    <row r="3866" spans="8:8" x14ac:dyDescent="0.25">
      <c r="H3866" s="1"/>
    </row>
    <row r="3867" spans="8:8" x14ac:dyDescent="0.25">
      <c r="H3867" s="1"/>
    </row>
    <row r="3868" spans="8:8" x14ac:dyDescent="0.25">
      <c r="H3868" s="1"/>
    </row>
    <row r="3869" spans="8:8" x14ac:dyDescent="0.25">
      <c r="H3869" s="1"/>
    </row>
    <row r="3870" spans="8:8" x14ac:dyDescent="0.25">
      <c r="H3870" s="1"/>
    </row>
    <row r="3871" spans="8:8" x14ac:dyDescent="0.25">
      <c r="H3871" s="1"/>
    </row>
    <row r="3872" spans="8:8" x14ac:dyDescent="0.25">
      <c r="H3872" s="1"/>
    </row>
    <row r="3873" spans="8:8" x14ac:dyDescent="0.25">
      <c r="H3873" s="1"/>
    </row>
    <row r="3874" spans="8:8" x14ac:dyDescent="0.25">
      <c r="H3874" s="1"/>
    </row>
    <row r="3875" spans="8:8" x14ac:dyDescent="0.25">
      <c r="H3875" s="1"/>
    </row>
    <row r="3876" spans="8:8" x14ac:dyDescent="0.25">
      <c r="H3876" s="1"/>
    </row>
    <row r="3877" spans="8:8" x14ac:dyDescent="0.25">
      <c r="H3877" s="1"/>
    </row>
    <row r="3878" spans="8:8" x14ac:dyDescent="0.25">
      <c r="H3878" s="1"/>
    </row>
    <row r="3879" spans="8:8" x14ac:dyDescent="0.25">
      <c r="H3879" s="1"/>
    </row>
    <row r="3880" spans="8:8" x14ac:dyDescent="0.25">
      <c r="H3880" s="1"/>
    </row>
    <row r="3881" spans="8:8" x14ac:dyDescent="0.25">
      <c r="H3881" s="1"/>
    </row>
    <row r="3882" spans="8:8" x14ac:dyDescent="0.25">
      <c r="H3882" s="1"/>
    </row>
    <row r="3883" spans="8:8" x14ac:dyDescent="0.25">
      <c r="H3883" s="1"/>
    </row>
    <row r="3884" spans="8:8" x14ac:dyDescent="0.25">
      <c r="H3884" s="1"/>
    </row>
    <row r="3885" spans="8:8" x14ac:dyDescent="0.25">
      <c r="H3885" s="1"/>
    </row>
    <row r="3886" spans="8:8" x14ac:dyDescent="0.25">
      <c r="H3886" s="1"/>
    </row>
    <row r="3887" spans="8:8" x14ac:dyDescent="0.25">
      <c r="H3887" s="1"/>
    </row>
    <row r="3888" spans="8:8" x14ac:dyDescent="0.25">
      <c r="H3888" s="1"/>
    </row>
    <row r="3889" spans="8:8" x14ac:dyDescent="0.25">
      <c r="H3889" s="1"/>
    </row>
    <row r="3890" spans="8:8" x14ac:dyDescent="0.25">
      <c r="H3890" s="1"/>
    </row>
    <row r="3891" spans="8:8" x14ac:dyDescent="0.25">
      <c r="H3891" s="1"/>
    </row>
    <row r="3892" spans="8:8" x14ac:dyDescent="0.25">
      <c r="H3892" s="1"/>
    </row>
    <row r="3893" spans="8:8" x14ac:dyDescent="0.25">
      <c r="H3893" s="1"/>
    </row>
    <row r="3894" spans="8:8" x14ac:dyDescent="0.25">
      <c r="H3894" s="1"/>
    </row>
    <row r="3895" spans="8:8" x14ac:dyDescent="0.25">
      <c r="H3895" s="1"/>
    </row>
    <row r="3896" spans="8:8" x14ac:dyDescent="0.25">
      <c r="H3896" s="1"/>
    </row>
    <row r="3897" spans="8:8" x14ac:dyDescent="0.25">
      <c r="H3897" s="1"/>
    </row>
    <row r="3898" spans="8:8" x14ac:dyDescent="0.25">
      <c r="H3898" s="1"/>
    </row>
    <row r="3899" spans="8:8" x14ac:dyDescent="0.25">
      <c r="H3899" s="1"/>
    </row>
    <row r="3900" spans="8:8" x14ac:dyDescent="0.25">
      <c r="H3900" s="1"/>
    </row>
    <row r="3901" spans="8:8" x14ac:dyDescent="0.25">
      <c r="H3901" s="1"/>
    </row>
    <row r="3902" spans="8:8" x14ac:dyDescent="0.25">
      <c r="H3902" s="1"/>
    </row>
    <row r="3903" spans="8:8" x14ac:dyDescent="0.25">
      <c r="H3903" s="1"/>
    </row>
    <row r="3904" spans="8:8" x14ac:dyDescent="0.25">
      <c r="H3904" s="1"/>
    </row>
    <row r="3905" spans="8:8" x14ac:dyDescent="0.25">
      <c r="H3905" s="1"/>
    </row>
    <row r="3906" spans="8:8" x14ac:dyDescent="0.25">
      <c r="H3906" s="1"/>
    </row>
    <row r="3907" spans="8:8" x14ac:dyDescent="0.25">
      <c r="H3907" s="1"/>
    </row>
    <row r="3908" spans="8:8" x14ac:dyDescent="0.25">
      <c r="H3908" s="1"/>
    </row>
    <row r="3909" spans="8:8" x14ac:dyDescent="0.25">
      <c r="H3909" s="1"/>
    </row>
    <row r="3910" spans="8:8" x14ac:dyDescent="0.25">
      <c r="H3910" s="1"/>
    </row>
    <row r="3911" spans="8:8" x14ac:dyDescent="0.25">
      <c r="H3911" s="1"/>
    </row>
    <row r="3912" spans="8:8" x14ac:dyDescent="0.25">
      <c r="H3912" s="1"/>
    </row>
    <row r="3913" spans="8:8" x14ac:dyDescent="0.25">
      <c r="H3913" s="1"/>
    </row>
    <row r="3914" spans="8:8" x14ac:dyDescent="0.25">
      <c r="H3914" s="1"/>
    </row>
    <row r="3915" spans="8:8" x14ac:dyDescent="0.25">
      <c r="H3915" s="1"/>
    </row>
    <row r="3916" spans="8:8" x14ac:dyDescent="0.25">
      <c r="H3916" s="1"/>
    </row>
    <row r="3917" spans="8:8" x14ac:dyDescent="0.25">
      <c r="H3917" s="1"/>
    </row>
    <row r="3918" spans="8:8" x14ac:dyDescent="0.25">
      <c r="H3918" s="1"/>
    </row>
    <row r="3919" spans="8:8" x14ac:dyDescent="0.25">
      <c r="H3919" s="1"/>
    </row>
    <row r="3920" spans="8:8" x14ac:dyDescent="0.25">
      <c r="H3920" s="1"/>
    </row>
    <row r="3921" spans="8:8" x14ac:dyDescent="0.25">
      <c r="H3921" s="1"/>
    </row>
    <row r="3922" spans="8:8" x14ac:dyDescent="0.25">
      <c r="H3922" s="1"/>
    </row>
    <row r="3923" spans="8:8" x14ac:dyDescent="0.25">
      <c r="H3923" s="1"/>
    </row>
    <row r="3924" spans="8:8" x14ac:dyDescent="0.25">
      <c r="H3924" s="1"/>
    </row>
    <row r="3925" spans="8:8" x14ac:dyDescent="0.25">
      <c r="H3925" s="1"/>
    </row>
    <row r="3926" spans="8:8" x14ac:dyDescent="0.25">
      <c r="H3926" s="1"/>
    </row>
    <row r="3927" spans="8:8" x14ac:dyDescent="0.25">
      <c r="H3927" s="1"/>
    </row>
    <row r="3928" spans="8:8" x14ac:dyDescent="0.25">
      <c r="H3928" s="1"/>
    </row>
    <row r="3929" spans="8:8" x14ac:dyDescent="0.25">
      <c r="H3929" s="1"/>
    </row>
    <row r="3930" spans="8:8" x14ac:dyDescent="0.25">
      <c r="H3930" s="1"/>
    </row>
    <row r="3931" spans="8:8" x14ac:dyDescent="0.25">
      <c r="H3931" s="1"/>
    </row>
    <row r="3932" spans="8:8" x14ac:dyDescent="0.25">
      <c r="H3932" s="1"/>
    </row>
    <row r="3933" spans="8:8" x14ac:dyDescent="0.25">
      <c r="H3933" s="1"/>
    </row>
    <row r="3934" spans="8:8" x14ac:dyDescent="0.25">
      <c r="H3934" s="1"/>
    </row>
    <row r="3935" spans="8:8" x14ac:dyDescent="0.25">
      <c r="H3935" s="1"/>
    </row>
    <row r="3936" spans="8:8" x14ac:dyDescent="0.25">
      <c r="H3936" s="1"/>
    </row>
    <row r="3937" spans="8:8" x14ac:dyDescent="0.25">
      <c r="H3937" s="1"/>
    </row>
    <row r="3938" spans="8:8" x14ac:dyDescent="0.25">
      <c r="H3938" s="1"/>
    </row>
    <row r="3939" spans="8:8" x14ac:dyDescent="0.25">
      <c r="H3939" s="1"/>
    </row>
    <row r="3940" spans="8:8" x14ac:dyDescent="0.25">
      <c r="H3940" s="1"/>
    </row>
    <row r="3941" spans="8:8" x14ac:dyDescent="0.25">
      <c r="H3941" s="1"/>
    </row>
    <row r="3942" spans="8:8" x14ac:dyDescent="0.25">
      <c r="H3942" s="1"/>
    </row>
    <row r="3943" spans="8:8" x14ac:dyDescent="0.25">
      <c r="H3943" s="1"/>
    </row>
    <row r="3944" spans="8:8" x14ac:dyDescent="0.25">
      <c r="H3944" s="1"/>
    </row>
    <row r="3945" spans="8:8" x14ac:dyDescent="0.25">
      <c r="H3945" s="1"/>
    </row>
    <row r="3946" spans="8:8" x14ac:dyDescent="0.25">
      <c r="H3946" s="1"/>
    </row>
    <row r="3947" spans="8:8" x14ac:dyDescent="0.25">
      <c r="H3947" s="1"/>
    </row>
    <row r="3948" spans="8:8" x14ac:dyDescent="0.25">
      <c r="H3948" s="1"/>
    </row>
    <row r="3949" spans="8:8" x14ac:dyDescent="0.25">
      <c r="H3949" s="1"/>
    </row>
    <row r="3950" spans="8:8" x14ac:dyDescent="0.25">
      <c r="H3950" s="1"/>
    </row>
    <row r="3951" spans="8:8" x14ac:dyDescent="0.25">
      <c r="H3951" s="1"/>
    </row>
    <row r="3952" spans="8:8" x14ac:dyDescent="0.25">
      <c r="H3952" s="1"/>
    </row>
    <row r="3953" spans="8:8" x14ac:dyDescent="0.25">
      <c r="H3953" s="1"/>
    </row>
    <row r="3954" spans="8:8" x14ac:dyDescent="0.25">
      <c r="H3954" s="1"/>
    </row>
    <row r="3955" spans="8:8" x14ac:dyDescent="0.25">
      <c r="H3955" s="1"/>
    </row>
    <row r="3956" spans="8:8" x14ac:dyDescent="0.25">
      <c r="H3956" s="1"/>
    </row>
    <row r="3957" spans="8:8" x14ac:dyDescent="0.25">
      <c r="H3957" s="1"/>
    </row>
    <row r="3958" spans="8:8" x14ac:dyDescent="0.25">
      <c r="H3958" s="1"/>
    </row>
    <row r="3959" spans="8:8" x14ac:dyDescent="0.25">
      <c r="H3959" s="1"/>
    </row>
    <row r="3960" spans="8:8" x14ac:dyDescent="0.25">
      <c r="H3960" s="1"/>
    </row>
    <row r="3961" spans="8:8" x14ac:dyDescent="0.25">
      <c r="H3961" s="1"/>
    </row>
    <row r="3962" spans="8:8" x14ac:dyDescent="0.25">
      <c r="H3962" s="1"/>
    </row>
    <row r="3963" spans="8:8" x14ac:dyDescent="0.25">
      <c r="H3963" s="1"/>
    </row>
    <row r="3964" spans="8:8" x14ac:dyDescent="0.25">
      <c r="H3964" s="1"/>
    </row>
    <row r="3965" spans="8:8" x14ac:dyDescent="0.25">
      <c r="H3965" s="1"/>
    </row>
    <row r="3966" spans="8:8" x14ac:dyDescent="0.25">
      <c r="H3966" s="1"/>
    </row>
    <row r="3967" spans="8:8" x14ac:dyDescent="0.25">
      <c r="H3967" s="1"/>
    </row>
    <row r="3968" spans="8:8" x14ac:dyDescent="0.25">
      <c r="H3968" s="1"/>
    </row>
    <row r="3969" spans="8:8" x14ac:dyDescent="0.25">
      <c r="H3969" s="1"/>
    </row>
    <row r="3970" spans="8:8" x14ac:dyDescent="0.25">
      <c r="H3970" s="1"/>
    </row>
    <row r="3971" spans="8:8" x14ac:dyDescent="0.25">
      <c r="H3971" s="1"/>
    </row>
    <row r="3972" spans="8:8" x14ac:dyDescent="0.25">
      <c r="H3972" s="1"/>
    </row>
    <row r="3973" spans="8:8" x14ac:dyDescent="0.25">
      <c r="H3973" s="1"/>
    </row>
    <row r="3974" spans="8:8" x14ac:dyDescent="0.25">
      <c r="H3974" s="1"/>
    </row>
    <row r="3975" spans="8:8" x14ac:dyDescent="0.25">
      <c r="H3975" s="1"/>
    </row>
    <row r="3976" spans="8:8" x14ac:dyDescent="0.25">
      <c r="H3976" s="1"/>
    </row>
    <row r="3977" spans="8:8" x14ac:dyDescent="0.25">
      <c r="H3977" s="1"/>
    </row>
    <row r="3978" spans="8:8" x14ac:dyDescent="0.25">
      <c r="H3978" s="1"/>
    </row>
    <row r="3979" spans="8:8" x14ac:dyDescent="0.25">
      <c r="H3979" s="1"/>
    </row>
    <row r="3980" spans="8:8" x14ac:dyDescent="0.25">
      <c r="H3980" s="1"/>
    </row>
    <row r="3981" spans="8:8" x14ac:dyDescent="0.25">
      <c r="H3981" s="1"/>
    </row>
    <row r="3982" spans="8:8" x14ac:dyDescent="0.25">
      <c r="H3982" s="1"/>
    </row>
    <row r="3983" spans="8:8" x14ac:dyDescent="0.25">
      <c r="H3983" s="1"/>
    </row>
    <row r="3984" spans="8:8" x14ac:dyDescent="0.25">
      <c r="H3984" s="1"/>
    </row>
    <row r="3985" spans="8:8" x14ac:dyDescent="0.25">
      <c r="H3985" s="1"/>
    </row>
    <row r="3986" spans="8:8" x14ac:dyDescent="0.25">
      <c r="H3986" s="1"/>
    </row>
    <row r="3987" spans="8:8" x14ac:dyDescent="0.25">
      <c r="H3987" s="1"/>
    </row>
    <row r="3988" spans="8:8" x14ac:dyDescent="0.25">
      <c r="H3988" s="1"/>
    </row>
    <row r="3989" spans="8:8" x14ac:dyDescent="0.25">
      <c r="H3989" s="1"/>
    </row>
    <row r="3990" spans="8:8" x14ac:dyDescent="0.25">
      <c r="H3990" s="1"/>
    </row>
    <row r="3991" spans="8:8" x14ac:dyDescent="0.25">
      <c r="H3991" s="1"/>
    </row>
    <row r="3992" spans="8:8" x14ac:dyDescent="0.25">
      <c r="H3992" s="1"/>
    </row>
    <row r="3993" spans="8:8" x14ac:dyDescent="0.25">
      <c r="H3993" s="1"/>
    </row>
    <row r="3994" spans="8:8" x14ac:dyDescent="0.25">
      <c r="H3994" s="1"/>
    </row>
    <row r="3995" spans="8:8" x14ac:dyDescent="0.25">
      <c r="H3995" s="1"/>
    </row>
    <row r="3996" spans="8:8" x14ac:dyDescent="0.25">
      <c r="H3996" s="1"/>
    </row>
    <row r="3997" spans="8:8" x14ac:dyDescent="0.25">
      <c r="H3997" s="1"/>
    </row>
    <row r="3998" spans="8:8" x14ac:dyDescent="0.25">
      <c r="H3998" s="1"/>
    </row>
    <row r="3999" spans="8:8" x14ac:dyDescent="0.25">
      <c r="H3999" s="1"/>
    </row>
    <row r="4000" spans="8:8" x14ac:dyDescent="0.25">
      <c r="H4000" s="1"/>
    </row>
    <row r="4001" spans="8:8" x14ac:dyDescent="0.25">
      <c r="H4001" s="1"/>
    </row>
    <row r="4002" spans="8:8" x14ac:dyDescent="0.25">
      <c r="H4002" s="1"/>
    </row>
    <row r="4003" spans="8:8" x14ac:dyDescent="0.25">
      <c r="H4003" s="1"/>
    </row>
    <row r="4004" spans="8:8" x14ac:dyDescent="0.25">
      <c r="H4004" s="1"/>
    </row>
    <row r="4005" spans="8:8" x14ac:dyDescent="0.25">
      <c r="H4005" s="1"/>
    </row>
    <row r="4006" spans="8:8" x14ac:dyDescent="0.25">
      <c r="H4006" s="1"/>
    </row>
    <row r="4007" spans="8:8" x14ac:dyDescent="0.25">
      <c r="H4007" s="1"/>
    </row>
    <row r="4008" spans="8:8" x14ac:dyDescent="0.25">
      <c r="H4008" s="1"/>
    </row>
    <row r="4009" spans="8:8" x14ac:dyDescent="0.25">
      <c r="H4009" s="1"/>
    </row>
    <row r="4010" spans="8:8" x14ac:dyDescent="0.25">
      <c r="H4010" s="1"/>
    </row>
    <row r="4011" spans="8:8" x14ac:dyDescent="0.25">
      <c r="H4011" s="1"/>
    </row>
    <row r="4012" spans="8:8" x14ac:dyDescent="0.25">
      <c r="H4012" s="1"/>
    </row>
    <row r="4013" spans="8:8" x14ac:dyDescent="0.25">
      <c r="H4013" s="1"/>
    </row>
    <row r="4014" spans="8:8" x14ac:dyDescent="0.25">
      <c r="H4014" s="1"/>
    </row>
    <row r="4015" spans="8:8" x14ac:dyDescent="0.25">
      <c r="H4015" s="1"/>
    </row>
    <row r="4016" spans="8:8" x14ac:dyDescent="0.25">
      <c r="H4016" s="1"/>
    </row>
    <row r="4017" spans="8:8" x14ac:dyDescent="0.25">
      <c r="H4017" s="1"/>
    </row>
    <row r="4018" spans="8:8" x14ac:dyDescent="0.25">
      <c r="H4018" s="1"/>
    </row>
    <row r="4019" spans="8:8" x14ac:dyDescent="0.25">
      <c r="H4019" s="1"/>
    </row>
    <row r="4020" spans="8:8" x14ac:dyDescent="0.25">
      <c r="H4020" s="1"/>
    </row>
    <row r="4021" spans="8:8" x14ac:dyDescent="0.25">
      <c r="H4021" s="1"/>
    </row>
    <row r="4022" spans="8:8" x14ac:dyDescent="0.25">
      <c r="H4022" s="1"/>
    </row>
    <row r="4023" spans="8:8" x14ac:dyDescent="0.25">
      <c r="H4023" s="1"/>
    </row>
    <row r="4024" spans="8:8" x14ac:dyDescent="0.25">
      <c r="H4024" s="1"/>
    </row>
    <row r="4025" spans="8:8" x14ac:dyDescent="0.25">
      <c r="H4025" s="1"/>
    </row>
    <row r="4026" spans="8:8" x14ac:dyDescent="0.25">
      <c r="H4026" s="1"/>
    </row>
    <row r="4027" spans="8:8" x14ac:dyDescent="0.25">
      <c r="H4027" s="1"/>
    </row>
    <row r="4028" spans="8:8" x14ac:dyDescent="0.25">
      <c r="H4028" s="1"/>
    </row>
    <row r="4029" spans="8:8" x14ac:dyDescent="0.25">
      <c r="H4029" s="1"/>
    </row>
    <row r="4030" spans="8:8" x14ac:dyDescent="0.25">
      <c r="H4030" s="1"/>
    </row>
    <row r="4031" spans="8:8" x14ac:dyDescent="0.25">
      <c r="H4031" s="1"/>
    </row>
    <row r="4032" spans="8:8" x14ac:dyDescent="0.25">
      <c r="H4032" s="1"/>
    </row>
    <row r="4033" spans="8:8" x14ac:dyDescent="0.25">
      <c r="H4033" s="1"/>
    </row>
    <row r="4034" spans="8:8" x14ac:dyDescent="0.25">
      <c r="H4034" s="1"/>
    </row>
    <row r="4035" spans="8:8" x14ac:dyDescent="0.25">
      <c r="H4035" s="1"/>
    </row>
    <row r="4036" spans="8:8" x14ac:dyDescent="0.25">
      <c r="H4036" s="1"/>
    </row>
    <row r="4037" spans="8:8" x14ac:dyDescent="0.25">
      <c r="H4037" s="1"/>
    </row>
    <row r="4038" spans="8:8" x14ac:dyDescent="0.25">
      <c r="H4038" s="1"/>
    </row>
    <row r="4039" spans="8:8" x14ac:dyDescent="0.25">
      <c r="H4039" s="1"/>
    </row>
    <row r="4040" spans="8:8" x14ac:dyDescent="0.25">
      <c r="H4040" s="1"/>
    </row>
    <row r="4041" spans="8:8" x14ac:dyDescent="0.25">
      <c r="H4041" s="1"/>
    </row>
    <row r="4042" spans="8:8" x14ac:dyDescent="0.25">
      <c r="H4042" s="1"/>
    </row>
    <row r="4043" spans="8:8" x14ac:dyDescent="0.25">
      <c r="H4043" s="1"/>
    </row>
    <row r="4044" spans="8:8" x14ac:dyDescent="0.25">
      <c r="H4044" s="1"/>
    </row>
    <row r="4045" spans="8:8" x14ac:dyDescent="0.25">
      <c r="H4045" s="1"/>
    </row>
    <row r="4046" spans="8:8" x14ac:dyDescent="0.25">
      <c r="H4046" s="1"/>
    </row>
    <row r="4047" spans="8:8" x14ac:dyDescent="0.25">
      <c r="H4047" s="1"/>
    </row>
    <row r="4048" spans="8:8" x14ac:dyDescent="0.25">
      <c r="H4048" s="1"/>
    </row>
    <row r="4049" spans="8:8" x14ac:dyDescent="0.25">
      <c r="H4049" s="1"/>
    </row>
    <row r="4050" spans="8:8" x14ac:dyDescent="0.25">
      <c r="H4050" s="1"/>
    </row>
    <row r="4051" spans="8:8" x14ac:dyDescent="0.25">
      <c r="H4051" s="1"/>
    </row>
    <row r="4052" spans="8:8" x14ac:dyDescent="0.25">
      <c r="H4052" s="1"/>
    </row>
    <row r="4053" spans="8:8" x14ac:dyDescent="0.25">
      <c r="H4053" s="1"/>
    </row>
    <row r="4054" spans="8:8" x14ac:dyDescent="0.25">
      <c r="H4054" s="1"/>
    </row>
    <row r="4055" spans="8:8" x14ac:dyDescent="0.25">
      <c r="H4055" s="1"/>
    </row>
    <row r="4056" spans="8:8" x14ac:dyDescent="0.25">
      <c r="H4056" s="1"/>
    </row>
    <row r="4057" spans="8:8" x14ac:dyDescent="0.25">
      <c r="H4057" s="1"/>
    </row>
    <row r="4058" spans="8:8" x14ac:dyDescent="0.25">
      <c r="H4058" s="1"/>
    </row>
    <row r="4059" spans="8:8" x14ac:dyDescent="0.25">
      <c r="H4059" s="1"/>
    </row>
    <row r="4060" spans="8:8" x14ac:dyDescent="0.25">
      <c r="H4060" s="1"/>
    </row>
    <row r="4061" spans="8:8" x14ac:dyDescent="0.25">
      <c r="H4061" s="1"/>
    </row>
    <row r="4062" spans="8:8" x14ac:dyDescent="0.25">
      <c r="H4062" s="1"/>
    </row>
    <row r="4063" spans="8:8" x14ac:dyDescent="0.25">
      <c r="H4063" s="1"/>
    </row>
    <row r="4064" spans="8:8" x14ac:dyDescent="0.25">
      <c r="H4064" s="1"/>
    </row>
    <row r="4065" spans="8:8" x14ac:dyDescent="0.25">
      <c r="H4065" s="1"/>
    </row>
    <row r="4066" spans="8:8" x14ac:dyDescent="0.25">
      <c r="H4066" s="1"/>
    </row>
    <row r="4067" spans="8:8" x14ac:dyDescent="0.25">
      <c r="H4067" s="1"/>
    </row>
    <row r="4068" spans="8:8" x14ac:dyDescent="0.25">
      <c r="H4068" s="1"/>
    </row>
    <row r="4069" spans="8:8" x14ac:dyDescent="0.25">
      <c r="H4069" s="1"/>
    </row>
    <row r="4070" spans="8:8" x14ac:dyDescent="0.25">
      <c r="H4070" s="1"/>
    </row>
    <row r="4071" spans="8:8" x14ac:dyDescent="0.25">
      <c r="H4071" s="1"/>
    </row>
    <row r="4072" spans="8:8" x14ac:dyDescent="0.25">
      <c r="H4072" s="1"/>
    </row>
    <row r="4073" spans="8:8" x14ac:dyDescent="0.25">
      <c r="H4073" s="1"/>
    </row>
    <row r="4074" spans="8:8" x14ac:dyDescent="0.25">
      <c r="H4074" s="1"/>
    </row>
    <row r="4075" spans="8:8" x14ac:dyDescent="0.25">
      <c r="H4075" s="1"/>
    </row>
    <row r="4076" spans="8:8" x14ac:dyDescent="0.25">
      <c r="H4076" s="1"/>
    </row>
    <row r="4077" spans="8:8" x14ac:dyDescent="0.25">
      <c r="H4077" s="1"/>
    </row>
    <row r="4078" spans="8:8" x14ac:dyDescent="0.25">
      <c r="H4078" s="1"/>
    </row>
    <row r="4079" spans="8:8" x14ac:dyDescent="0.25">
      <c r="H4079" s="1"/>
    </row>
    <row r="4080" spans="8:8" x14ac:dyDescent="0.25">
      <c r="H4080" s="1"/>
    </row>
    <row r="4081" spans="8:8" x14ac:dyDescent="0.25">
      <c r="H4081" s="1"/>
    </row>
    <row r="4082" spans="8:8" x14ac:dyDescent="0.25">
      <c r="H4082" s="1"/>
    </row>
    <row r="4083" spans="8:8" x14ac:dyDescent="0.25">
      <c r="H4083" s="1"/>
    </row>
    <row r="4084" spans="8:8" x14ac:dyDescent="0.25">
      <c r="H4084" s="1"/>
    </row>
    <row r="4085" spans="8:8" x14ac:dyDescent="0.25">
      <c r="H4085" s="1"/>
    </row>
    <row r="4086" spans="8:8" x14ac:dyDescent="0.25">
      <c r="H4086" s="1"/>
    </row>
    <row r="4087" spans="8:8" x14ac:dyDescent="0.25">
      <c r="H4087" s="1"/>
    </row>
    <row r="4088" spans="8:8" x14ac:dyDescent="0.25">
      <c r="H4088" s="1"/>
    </row>
    <row r="4089" spans="8:8" x14ac:dyDescent="0.25">
      <c r="H4089" s="1"/>
    </row>
    <row r="4090" spans="8:8" x14ac:dyDescent="0.25">
      <c r="H4090" s="1"/>
    </row>
    <row r="4091" spans="8:8" x14ac:dyDescent="0.25">
      <c r="H4091" s="1"/>
    </row>
    <row r="4092" spans="8:8" x14ac:dyDescent="0.25">
      <c r="H4092" s="1"/>
    </row>
    <row r="4093" spans="8:8" x14ac:dyDescent="0.25">
      <c r="H4093" s="1"/>
    </row>
    <row r="4094" spans="8:8" x14ac:dyDescent="0.25">
      <c r="H4094" s="1"/>
    </row>
    <row r="4095" spans="8:8" x14ac:dyDescent="0.25">
      <c r="H4095" s="1"/>
    </row>
    <row r="4096" spans="8:8" x14ac:dyDescent="0.25">
      <c r="H4096" s="1"/>
    </row>
    <row r="4097" spans="8:8" x14ac:dyDescent="0.25">
      <c r="H4097" s="1"/>
    </row>
    <row r="4098" spans="8:8" x14ac:dyDescent="0.25">
      <c r="H4098" s="1"/>
    </row>
    <row r="4099" spans="8:8" x14ac:dyDescent="0.25">
      <c r="H4099" s="1"/>
    </row>
    <row r="4100" spans="8:8" x14ac:dyDescent="0.25">
      <c r="H4100" s="1"/>
    </row>
    <row r="4101" spans="8:8" x14ac:dyDescent="0.25">
      <c r="H4101" s="1"/>
    </row>
    <row r="4102" spans="8:8" x14ac:dyDescent="0.25">
      <c r="H4102" s="1"/>
    </row>
    <row r="4103" spans="8:8" x14ac:dyDescent="0.25">
      <c r="H4103" s="1"/>
    </row>
    <row r="4104" spans="8:8" x14ac:dyDescent="0.25">
      <c r="H4104" s="1"/>
    </row>
    <row r="4105" spans="8:8" x14ac:dyDescent="0.25">
      <c r="H4105" s="1"/>
    </row>
    <row r="4106" spans="8:8" x14ac:dyDescent="0.25">
      <c r="H4106" s="1"/>
    </row>
    <row r="4107" spans="8:8" x14ac:dyDescent="0.25">
      <c r="H4107" s="1"/>
    </row>
    <row r="4108" spans="8:8" x14ac:dyDescent="0.25">
      <c r="H4108" s="1"/>
    </row>
    <row r="4109" spans="8:8" x14ac:dyDescent="0.25">
      <c r="H4109" s="1"/>
    </row>
    <row r="4110" spans="8:8" x14ac:dyDescent="0.25">
      <c r="H4110" s="1"/>
    </row>
    <row r="4111" spans="8:8" x14ac:dyDescent="0.25">
      <c r="H4111" s="1"/>
    </row>
    <row r="4112" spans="8:8" x14ac:dyDescent="0.25">
      <c r="H4112" s="1"/>
    </row>
    <row r="4113" spans="8:8" x14ac:dyDescent="0.25">
      <c r="H4113" s="1"/>
    </row>
    <row r="4114" spans="8:8" x14ac:dyDescent="0.25">
      <c r="H4114" s="1"/>
    </row>
    <row r="4115" spans="8:8" x14ac:dyDescent="0.25">
      <c r="H4115" s="1"/>
    </row>
    <row r="4116" spans="8:8" x14ac:dyDescent="0.25">
      <c r="H4116" s="1"/>
    </row>
    <row r="4117" spans="8:8" x14ac:dyDescent="0.25">
      <c r="H4117" s="1"/>
    </row>
    <row r="4118" spans="8:8" x14ac:dyDescent="0.25">
      <c r="H4118" s="1"/>
    </row>
    <row r="4119" spans="8:8" x14ac:dyDescent="0.25">
      <c r="H4119" s="1"/>
    </row>
    <row r="4120" spans="8:8" x14ac:dyDescent="0.25">
      <c r="H4120" s="1"/>
    </row>
    <row r="4121" spans="8:8" x14ac:dyDescent="0.25">
      <c r="H4121" s="1"/>
    </row>
    <row r="4122" spans="8:8" x14ac:dyDescent="0.25">
      <c r="H4122" s="1"/>
    </row>
    <row r="4123" spans="8:8" x14ac:dyDescent="0.25">
      <c r="H4123" s="1"/>
    </row>
    <row r="4124" spans="8:8" x14ac:dyDescent="0.25">
      <c r="H4124" s="1"/>
    </row>
    <row r="4125" spans="8:8" x14ac:dyDescent="0.25">
      <c r="H4125" s="1"/>
    </row>
    <row r="4126" spans="8:8" x14ac:dyDescent="0.25">
      <c r="H4126" s="1"/>
    </row>
    <row r="4127" spans="8:8" x14ac:dyDescent="0.25">
      <c r="H4127" s="1"/>
    </row>
    <row r="4128" spans="8:8" x14ac:dyDescent="0.25">
      <c r="H4128" s="1"/>
    </row>
    <row r="4129" spans="8:8" x14ac:dyDescent="0.25">
      <c r="H4129" s="1"/>
    </row>
    <row r="4130" spans="8:8" x14ac:dyDescent="0.25">
      <c r="H4130" s="1"/>
    </row>
    <row r="4131" spans="8:8" x14ac:dyDescent="0.25">
      <c r="H4131" s="1"/>
    </row>
    <row r="4132" spans="8:8" x14ac:dyDescent="0.25">
      <c r="H4132" s="1"/>
    </row>
    <row r="4133" spans="8:8" x14ac:dyDescent="0.25">
      <c r="H4133" s="1"/>
    </row>
    <row r="4134" spans="8:8" x14ac:dyDescent="0.25">
      <c r="H4134" s="1"/>
    </row>
    <row r="4135" spans="8:8" x14ac:dyDescent="0.25">
      <c r="H4135" s="1"/>
    </row>
    <row r="4136" spans="8:8" x14ac:dyDescent="0.25">
      <c r="H4136" s="1"/>
    </row>
    <row r="4137" spans="8:8" x14ac:dyDescent="0.25">
      <c r="H4137" s="1"/>
    </row>
    <row r="4138" spans="8:8" x14ac:dyDescent="0.25">
      <c r="H4138" s="1"/>
    </row>
    <row r="4139" spans="8:8" x14ac:dyDescent="0.25">
      <c r="H4139" s="1"/>
    </row>
    <row r="4140" spans="8:8" x14ac:dyDescent="0.25">
      <c r="H4140" s="1"/>
    </row>
    <row r="4141" spans="8:8" x14ac:dyDescent="0.25">
      <c r="H4141" s="1"/>
    </row>
    <row r="4142" spans="8:8" x14ac:dyDescent="0.25">
      <c r="H4142" s="1"/>
    </row>
    <row r="4143" spans="8:8" x14ac:dyDescent="0.25">
      <c r="H4143" s="1"/>
    </row>
    <row r="4144" spans="8:8" x14ac:dyDescent="0.25">
      <c r="H4144" s="1"/>
    </row>
    <row r="4145" spans="8:8" x14ac:dyDescent="0.25">
      <c r="H4145" s="1"/>
    </row>
    <row r="4146" spans="8:8" x14ac:dyDescent="0.25">
      <c r="H4146" s="1"/>
    </row>
    <row r="4147" spans="8:8" x14ac:dyDescent="0.25">
      <c r="H4147" s="1"/>
    </row>
    <row r="4148" spans="8:8" x14ac:dyDescent="0.25">
      <c r="H4148" s="1"/>
    </row>
    <row r="4149" spans="8:8" x14ac:dyDescent="0.25">
      <c r="H4149" s="1"/>
    </row>
    <row r="4150" spans="8:8" x14ac:dyDescent="0.25">
      <c r="H4150" s="1"/>
    </row>
    <row r="4151" spans="8:8" x14ac:dyDescent="0.25">
      <c r="H4151" s="1"/>
    </row>
    <row r="4152" spans="8:8" x14ac:dyDescent="0.25">
      <c r="H4152" s="1"/>
    </row>
    <row r="4153" spans="8:8" x14ac:dyDescent="0.25">
      <c r="H4153" s="1"/>
    </row>
    <row r="4154" spans="8:8" x14ac:dyDescent="0.25">
      <c r="H4154" s="1"/>
    </row>
    <row r="4155" spans="8:8" x14ac:dyDescent="0.25">
      <c r="H4155" s="1"/>
    </row>
    <row r="4156" spans="8:8" x14ac:dyDescent="0.25">
      <c r="H4156" s="1"/>
    </row>
    <row r="4157" spans="8:8" x14ac:dyDescent="0.25">
      <c r="H4157" s="1"/>
    </row>
    <row r="4158" spans="8:8" x14ac:dyDescent="0.25">
      <c r="H4158" s="1"/>
    </row>
    <row r="4159" spans="8:8" x14ac:dyDescent="0.25">
      <c r="H4159" s="1"/>
    </row>
    <row r="4160" spans="8:8" x14ac:dyDescent="0.25">
      <c r="H4160" s="1"/>
    </row>
    <row r="4161" spans="8:8" x14ac:dyDescent="0.25">
      <c r="H4161" s="1"/>
    </row>
    <row r="4162" spans="8:8" x14ac:dyDescent="0.25">
      <c r="H4162" s="1"/>
    </row>
    <row r="4163" spans="8:8" x14ac:dyDescent="0.25">
      <c r="H4163" s="1"/>
    </row>
    <row r="4164" spans="8:8" x14ac:dyDescent="0.25">
      <c r="H4164" s="1"/>
    </row>
    <row r="4165" spans="8:8" x14ac:dyDescent="0.25">
      <c r="H4165" s="1"/>
    </row>
    <row r="4166" spans="8:8" x14ac:dyDescent="0.25">
      <c r="H4166" s="1"/>
    </row>
    <row r="4167" spans="8:8" x14ac:dyDescent="0.25">
      <c r="H4167" s="1"/>
    </row>
    <row r="4168" spans="8:8" x14ac:dyDescent="0.25">
      <c r="H4168" s="1"/>
    </row>
    <row r="4169" spans="8:8" x14ac:dyDescent="0.25">
      <c r="H4169" s="1"/>
    </row>
    <row r="4170" spans="8:8" x14ac:dyDescent="0.25">
      <c r="H4170" s="1"/>
    </row>
    <row r="4171" spans="8:8" x14ac:dyDescent="0.25">
      <c r="H4171" s="1"/>
    </row>
    <row r="4172" spans="8:8" x14ac:dyDescent="0.25">
      <c r="H4172" s="1"/>
    </row>
    <row r="4173" spans="8:8" x14ac:dyDescent="0.25">
      <c r="H4173" s="1"/>
    </row>
    <row r="4174" spans="8:8" x14ac:dyDescent="0.25">
      <c r="H4174" s="1"/>
    </row>
    <row r="4175" spans="8:8" x14ac:dyDescent="0.25">
      <c r="H4175" s="1"/>
    </row>
    <row r="4176" spans="8:8" x14ac:dyDescent="0.25">
      <c r="H4176" s="1"/>
    </row>
    <row r="4177" spans="8:8" x14ac:dyDescent="0.25">
      <c r="H4177" s="1"/>
    </row>
    <row r="4178" spans="8:8" x14ac:dyDescent="0.25">
      <c r="H4178" s="1"/>
    </row>
    <row r="4179" spans="8:8" x14ac:dyDescent="0.25">
      <c r="H4179" s="1"/>
    </row>
    <row r="4180" spans="8:8" x14ac:dyDescent="0.25">
      <c r="H4180" s="1"/>
    </row>
    <row r="4181" spans="8:8" x14ac:dyDescent="0.25">
      <c r="H4181" s="1"/>
    </row>
    <row r="4182" spans="8:8" x14ac:dyDescent="0.25">
      <c r="H4182" s="1"/>
    </row>
    <row r="4183" spans="8:8" x14ac:dyDescent="0.25">
      <c r="H4183" s="1"/>
    </row>
    <row r="4184" spans="8:8" x14ac:dyDescent="0.25">
      <c r="H4184" s="1"/>
    </row>
    <row r="4185" spans="8:8" x14ac:dyDescent="0.25">
      <c r="H4185" s="1"/>
    </row>
    <row r="4186" spans="8:8" x14ac:dyDescent="0.25">
      <c r="H4186" s="1"/>
    </row>
    <row r="4187" spans="8:8" x14ac:dyDescent="0.25">
      <c r="H4187" s="1"/>
    </row>
    <row r="4188" spans="8:8" x14ac:dyDescent="0.25">
      <c r="H4188" s="1"/>
    </row>
    <row r="4189" spans="8:8" x14ac:dyDescent="0.25">
      <c r="H4189" s="1"/>
    </row>
    <row r="4190" spans="8:8" x14ac:dyDescent="0.25">
      <c r="H4190" s="1"/>
    </row>
    <row r="4191" spans="8:8" x14ac:dyDescent="0.25">
      <c r="H4191" s="1"/>
    </row>
    <row r="4192" spans="8:8" x14ac:dyDescent="0.25">
      <c r="H4192" s="1"/>
    </row>
    <row r="4193" spans="8:8" x14ac:dyDescent="0.25">
      <c r="H4193" s="1"/>
    </row>
    <row r="4194" spans="8:8" x14ac:dyDescent="0.25">
      <c r="H4194" s="1"/>
    </row>
    <row r="4195" spans="8:8" x14ac:dyDescent="0.25">
      <c r="H4195" s="1"/>
    </row>
    <row r="4196" spans="8:8" x14ac:dyDescent="0.25">
      <c r="H4196" s="1"/>
    </row>
    <row r="4197" spans="8:8" x14ac:dyDescent="0.25">
      <c r="H4197" s="1"/>
    </row>
    <row r="4198" spans="8:8" x14ac:dyDescent="0.25">
      <c r="H4198" s="1"/>
    </row>
    <row r="4199" spans="8:8" x14ac:dyDescent="0.25">
      <c r="H4199" s="1"/>
    </row>
    <row r="4200" spans="8:8" x14ac:dyDescent="0.25">
      <c r="H4200" s="1"/>
    </row>
    <row r="4201" spans="8:8" x14ac:dyDescent="0.25">
      <c r="H4201" s="1"/>
    </row>
    <row r="4202" spans="8:8" x14ac:dyDescent="0.25">
      <c r="H4202" s="1"/>
    </row>
    <row r="4203" spans="8:8" x14ac:dyDescent="0.25">
      <c r="H4203" s="1"/>
    </row>
    <row r="4204" spans="8:8" x14ac:dyDescent="0.25">
      <c r="H4204" s="1"/>
    </row>
    <row r="4205" spans="8:8" x14ac:dyDescent="0.25">
      <c r="H4205" s="1"/>
    </row>
    <row r="4206" spans="8:8" x14ac:dyDescent="0.25">
      <c r="H4206" s="1"/>
    </row>
    <row r="4207" spans="8:8" x14ac:dyDescent="0.25">
      <c r="H4207" s="1"/>
    </row>
    <row r="4208" spans="8:8" x14ac:dyDescent="0.25">
      <c r="H4208" s="1"/>
    </row>
    <row r="4209" spans="8:8" x14ac:dyDescent="0.25">
      <c r="H4209" s="1"/>
    </row>
    <row r="4210" spans="8:8" x14ac:dyDescent="0.25">
      <c r="H4210" s="1"/>
    </row>
    <row r="4211" spans="8:8" x14ac:dyDescent="0.25">
      <c r="H4211" s="1"/>
    </row>
    <row r="4212" spans="8:8" x14ac:dyDescent="0.25">
      <c r="H4212" s="1"/>
    </row>
    <row r="4213" spans="8:8" x14ac:dyDescent="0.25">
      <c r="H4213" s="1"/>
    </row>
    <row r="4214" spans="8:8" x14ac:dyDescent="0.25">
      <c r="H4214" s="1"/>
    </row>
    <row r="4215" spans="8:8" x14ac:dyDescent="0.25">
      <c r="H4215" s="1"/>
    </row>
    <row r="4216" spans="8:8" x14ac:dyDescent="0.25">
      <c r="H4216" s="1"/>
    </row>
    <row r="4217" spans="8:8" x14ac:dyDescent="0.25">
      <c r="H4217" s="1"/>
    </row>
    <row r="4218" spans="8:8" x14ac:dyDescent="0.25">
      <c r="H4218" s="1"/>
    </row>
    <row r="4219" spans="8:8" x14ac:dyDescent="0.25">
      <c r="H4219" s="1"/>
    </row>
    <row r="4220" spans="8:8" x14ac:dyDescent="0.25">
      <c r="H4220" s="1"/>
    </row>
    <row r="4221" spans="8:8" x14ac:dyDescent="0.25">
      <c r="H4221" s="1"/>
    </row>
    <row r="4222" spans="8:8" x14ac:dyDescent="0.25">
      <c r="H4222" s="1"/>
    </row>
    <row r="4223" spans="8:8" x14ac:dyDescent="0.25">
      <c r="H4223" s="1"/>
    </row>
    <row r="4224" spans="8:8" x14ac:dyDescent="0.25">
      <c r="H4224" s="1"/>
    </row>
    <row r="4225" spans="8:8" x14ac:dyDescent="0.25">
      <c r="H4225" s="1"/>
    </row>
    <row r="4226" spans="8:8" x14ac:dyDescent="0.25">
      <c r="H4226" s="1"/>
    </row>
    <row r="4227" spans="8:8" x14ac:dyDescent="0.25">
      <c r="H4227" s="1"/>
    </row>
    <row r="4228" spans="8:8" x14ac:dyDescent="0.25">
      <c r="H4228" s="1"/>
    </row>
    <row r="4229" spans="8:8" x14ac:dyDescent="0.25">
      <c r="H4229" s="1"/>
    </row>
    <row r="4230" spans="8:8" x14ac:dyDescent="0.25">
      <c r="H4230" s="1"/>
    </row>
    <row r="4231" spans="8:8" x14ac:dyDescent="0.25">
      <c r="H4231" s="1"/>
    </row>
    <row r="4232" spans="8:8" x14ac:dyDescent="0.25">
      <c r="H4232" s="1"/>
    </row>
    <row r="4233" spans="8:8" x14ac:dyDescent="0.25">
      <c r="H4233" s="1"/>
    </row>
    <row r="4234" spans="8:8" x14ac:dyDescent="0.25">
      <c r="H4234" s="1"/>
    </row>
    <row r="4235" spans="8:8" x14ac:dyDescent="0.25">
      <c r="H4235" s="1"/>
    </row>
    <row r="4236" spans="8:8" x14ac:dyDescent="0.25">
      <c r="H4236" s="1"/>
    </row>
    <row r="4237" spans="8:8" x14ac:dyDescent="0.25">
      <c r="H4237" s="1"/>
    </row>
    <row r="4238" spans="8:8" x14ac:dyDescent="0.25">
      <c r="H4238" s="1"/>
    </row>
    <row r="4239" spans="8:8" x14ac:dyDescent="0.25">
      <c r="H4239" s="1"/>
    </row>
    <row r="4240" spans="8:8" x14ac:dyDescent="0.25">
      <c r="H4240" s="1"/>
    </row>
    <row r="4241" spans="8:8" x14ac:dyDescent="0.25">
      <c r="H4241" s="1"/>
    </row>
    <row r="4242" spans="8:8" x14ac:dyDescent="0.25">
      <c r="H4242" s="1"/>
    </row>
    <row r="4243" spans="8:8" x14ac:dyDescent="0.25">
      <c r="H4243" s="1"/>
    </row>
    <row r="4244" spans="8:8" x14ac:dyDescent="0.25">
      <c r="H4244" s="1"/>
    </row>
    <row r="4245" spans="8:8" x14ac:dyDescent="0.25">
      <c r="H4245" s="1"/>
    </row>
    <row r="4246" spans="8:8" x14ac:dyDescent="0.25">
      <c r="H4246" s="1"/>
    </row>
    <row r="4247" spans="8:8" x14ac:dyDescent="0.25">
      <c r="H4247" s="1"/>
    </row>
    <row r="4248" spans="8:8" x14ac:dyDescent="0.25">
      <c r="H4248" s="1"/>
    </row>
    <row r="4249" spans="8:8" x14ac:dyDescent="0.25">
      <c r="H4249" s="1"/>
    </row>
    <row r="4250" spans="8:8" x14ac:dyDescent="0.25">
      <c r="H4250" s="1"/>
    </row>
    <row r="4251" spans="8:8" x14ac:dyDescent="0.25">
      <c r="H4251" s="1"/>
    </row>
    <row r="4252" spans="8:8" x14ac:dyDescent="0.25">
      <c r="H4252" s="1"/>
    </row>
    <row r="4253" spans="8:8" x14ac:dyDescent="0.25">
      <c r="H4253" s="1"/>
    </row>
    <row r="4254" spans="8:8" x14ac:dyDescent="0.25">
      <c r="H4254" s="1"/>
    </row>
    <row r="4255" spans="8:8" x14ac:dyDescent="0.25">
      <c r="H4255" s="1"/>
    </row>
    <row r="4256" spans="8:8" x14ac:dyDescent="0.25">
      <c r="H4256" s="1"/>
    </row>
    <row r="4257" spans="8:8" x14ac:dyDescent="0.25">
      <c r="H4257" s="1"/>
    </row>
    <row r="4258" spans="8:8" x14ac:dyDescent="0.25">
      <c r="H4258" s="1"/>
    </row>
    <row r="4259" spans="8:8" x14ac:dyDescent="0.25">
      <c r="H4259" s="1"/>
    </row>
    <row r="4260" spans="8:8" x14ac:dyDescent="0.25">
      <c r="H4260" s="1"/>
    </row>
    <row r="4261" spans="8:8" x14ac:dyDescent="0.25">
      <c r="H4261" s="1"/>
    </row>
    <row r="4262" spans="8:8" x14ac:dyDescent="0.25">
      <c r="H4262" s="1"/>
    </row>
    <row r="4263" spans="8:8" x14ac:dyDescent="0.25">
      <c r="H4263" s="1"/>
    </row>
    <row r="4264" spans="8:8" x14ac:dyDescent="0.25">
      <c r="H4264" s="1"/>
    </row>
    <row r="4265" spans="8:8" x14ac:dyDescent="0.25">
      <c r="H4265" s="1"/>
    </row>
    <row r="4266" spans="8:8" x14ac:dyDescent="0.25">
      <c r="H4266" s="1"/>
    </row>
    <row r="4267" spans="8:8" x14ac:dyDescent="0.25">
      <c r="H4267" s="1"/>
    </row>
    <row r="4268" spans="8:8" x14ac:dyDescent="0.25">
      <c r="H4268" s="1"/>
    </row>
    <row r="4269" spans="8:8" x14ac:dyDescent="0.25">
      <c r="H4269" s="1"/>
    </row>
    <row r="4270" spans="8:8" x14ac:dyDescent="0.25">
      <c r="H4270" s="1"/>
    </row>
    <row r="4271" spans="8:8" x14ac:dyDescent="0.25">
      <c r="H4271" s="1"/>
    </row>
    <row r="4272" spans="8:8" x14ac:dyDescent="0.25">
      <c r="H4272" s="1"/>
    </row>
    <row r="4273" spans="8:8" x14ac:dyDescent="0.25">
      <c r="H4273" s="1"/>
    </row>
    <row r="4274" spans="8:8" x14ac:dyDescent="0.25">
      <c r="H4274" s="1"/>
    </row>
    <row r="4275" spans="8:8" x14ac:dyDescent="0.25">
      <c r="H4275" s="1"/>
    </row>
    <row r="4276" spans="8:8" x14ac:dyDescent="0.25">
      <c r="H4276" s="1"/>
    </row>
    <row r="4277" spans="8:8" x14ac:dyDescent="0.25">
      <c r="H4277" s="1"/>
    </row>
    <row r="4278" spans="8:8" x14ac:dyDescent="0.25">
      <c r="H4278" s="1"/>
    </row>
    <row r="4279" spans="8:8" x14ac:dyDescent="0.25">
      <c r="H4279" s="1"/>
    </row>
    <row r="4280" spans="8:8" x14ac:dyDescent="0.25">
      <c r="H4280" s="1"/>
    </row>
    <row r="4281" spans="8:8" x14ac:dyDescent="0.25">
      <c r="H4281" s="1"/>
    </row>
    <row r="4282" spans="8:8" x14ac:dyDescent="0.25">
      <c r="H4282" s="1"/>
    </row>
    <row r="4283" spans="8:8" x14ac:dyDescent="0.25">
      <c r="H4283" s="1"/>
    </row>
    <row r="4284" spans="8:8" x14ac:dyDescent="0.25">
      <c r="H4284" s="1"/>
    </row>
    <row r="4285" spans="8:8" x14ac:dyDescent="0.25">
      <c r="H4285" s="1"/>
    </row>
    <row r="4286" spans="8:8" x14ac:dyDescent="0.25">
      <c r="H4286" s="1"/>
    </row>
    <row r="4287" spans="8:8" x14ac:dyDescent="0.25">
      <c r="H4287" s="1"/>
    </row>
    <row r="4288" spans="8:8" x14ac:dyDescent="0.25">
      <c r="H4288" s="1"/>
    </row>
    <row r="4289" spans="8:8" x14ac:dyDescent="0.25">
      <c r="H4289" s="1"/>
    </row>
    <row r="4290" spans="8:8" x14ac:dyDescent="0.25">
      <c r="H4290" s="1"/>
    </row>
    <row r="4291" spans="8:8" x14ac:dyDescent="0.25">
      <c r="H4291" s="1"/>
    </row>
    <row r="4292" spans="8:8" x14ac:dyDescent="0.25">
      <c r="H4292" s="1"/>
    </row>
    <row r="4293" spans="8:8" x14ac:dyDescent="0.25">
      <c r="H4293" s="1"/>
    </row>
    <row r="4294" spans="8:8" x14ac:dyDescent="0.25">
      <c r="H4294" s="1"/>
    </row>
    <row r="4295" spans="8:8" x14ac:dyDescent="0.25">
      <c r="H4295" s="1"/>
    </row>
    <row r="4296" spans="8:8" x14ac:dyDescent="0.25">
      <c r="H4296" s="1"/>
    </row>
    <row r="4297" spans="8:8" x14ac:dyDescent="0.25">
      <c r="H4297" s="1"/>
    </row>
    <row r="4298" spans="8:8" x14ac:dyDescent="0.25">
      <c r="H4298" s="1"/>
    </row>
    <row r="4299" spans="8:8" x14ac:dyDescent="0.25">
      <c r="H4299" s="1"/>
    </row>
    <row r="4300" spans="8:8" x14ac:dyDescent="0.25">
      <c r="H4300" s="1"/>
    </row>
    <row r="4301" spans="8:8" x14ac:dyDescent="0.25">
      <c r="H4301" s="1"/>
    </row>
    <row r="4302" spans="8:8" x14ac:dyDescent="0.25">
      <c r="H4302" s="1"/>
    </row>
    <row r="4303" spans="8:8" x14ac:dyDescent="0.25">
      <c r="H4303" s="1"/>
    </row>
    <row r="4304" spans="8:8" x14ac:dyDescent="0.25">
      <c r="H4304" s="1"/>
    </row>
    <row r="4305" spans="8:8" x14ac:dyDescent="0.25">
      <c r="H4305" s="1"/>
    </row>
    <row r="4306" spans="8:8" x14ac:dyDescent="0.25">
      <c r="H4306" s="1"/>
    </row>
    <row r="4307" spans="8:8" x14ac:dyDescent="0.25">
      <c r="H4307" s="1"/>
    </row>
    <row r="4308" spans="8:8" x14ac:dyDescent="0.25">
      <c r="H4308" s="1"/>
    </row>
    <row r="4309" spans="8:8" x14ac:dyDescent="0.25">
      <c r="H4309" s="1"/>
    </row>
    <row r="4310" spans="8:8" x14ac:dyDescent="0.25">
      <c r="H4310" s="1"/>
    </row>
    <row r="4311" spans="8:8" x14ac:dyDescent="0.25">
      <c r="H4311" s="1"/>
    </row>
    <row r="4312" spans="8:8" x14ac:dyDescent="0.25">
      <c r="H4312" s="1"/>
    </row>
    <row r="4313" spans="8:8" x14ac:dyDescent="0.25">
      <c r="H4313" s="1"/>
    </row>
    <row r="4314" spans="8:8" x14ac:dyDescent="0.25">
      <c r="H4314" s="1"/>
    </row>
    <row r="4315" spans="8:8" x14ac:dyDescent="0.25">
      <c r="H4315" s="1"/>
    </row>
    <row r="4316" spans="8:8" x14ac:dyDescent="0.25">
      <c r="H4316" s="1"/>
    </row>
    <row r="4317" spans="8:8" x14ac:dyDescent="0.25">
      <c r="H4317" s="1"/>
    </row>
    <row r="4318" spans="8:8" x14ac:dyDescent="0.25">
      <c r="H4318" s="1"/>
    </row>
    <row r="4319" spans="8:8" x14ac:dyDescent="0.25">
      <c r="H4319" s="1"/>
    </row>
    <row r="4320" spans="8:8" x14ac:dyDescent="0.25">
      <c r="H4320" s="1"/>
    </row>
    <row r="4321" spans="8:8" x14ac:dyDescent="0.25">
      <c r="H4321" s="1"/>
    </row>
    <row r="4322" spans="8:8" x14ac:dyDescent="0.25">
      <c r="H4322" s="1"/>
    </row>
    <row r="4323" spans="8:8" x14ac:dyDescent="0.25">
      <c r="H4323" s="1"/>
    </row>
    <row r="4324" spans="8:8" x14ac:dyDescent="0.25">
      <c r="H4324" s="1"/>
    </row>
    <row r="4325" spans="8:8" x14ac:dyDescent="0.25">
      <c r="H4325" s="1"/>
    </row>
    <row r="4326" spans="8:8" x14ac:dyDescent="0.25">
      <c r="H4326" s="1"/>
    </row>
    <row r="4327" spans="8:8" x14ac:dyDescent="0.25">
      <c r="H4327" s="1"/>
    </row>
    <row r="4328" spans="8:8" x14ac:dyDescent="0.25">
      <c r="H4328" s="1"/>
    </row>
    <row r="4329" spans="8:8" x14ac:dyDescent="0.25">
      <c r="H4329" s="1"/>
    </row>
    <row r="4330" spans="8:8" x14ac:dyDescent="0.25">
      <c r="H4330" s="1"/>
    </row>
    <row r="4331" spans="8:8" x14ac:dyDescent="0.25">
      <c r="H4331" s="1"/>
    </row>
    <row r="4332" spans="8:8" x14ac:dyDescent="0.25">
      <c r="H4332" s="1"/>
    </row>
    <row r="4333" spans="8:8" x14ac:dyDescent="0.25">
      <c r="H4333" s="1"/>
    </row>
    <row r="4334" spans="8:8" x14ac:dyDescent="0.25">
      <c r="H4334" s="1"/>
    </row>
    <row r="4335" spans="8:8" x14ac:dyDescent="0.25">
      <c r="H4335" s="1"/>
    </row>
    <row r="4336" spans="8:8" x14ac:dyDescent="0.25">
      <c r="H4336" s="1"/>
    </row>
    <row r="4337" spans="8:8" x14ac:dyDescent="0.25">
      <c r="H4337" s="1"/>
    </row>
    <row r="4338" spans="8:8" x14ac:dyDescent="0.25">
      <c r="H4338" s="1"/>
    </row>
    <row r="4339" spans="8:8" x14ac:dyDescent="0.25">
      <c r="H4339" s="1"/>
    </row>
    <row r="4340" spans="8:8" x14ac:dyDescent="0.25">
      <c r="H4340" s="1"/>
    </row>
    <row r="4341" spans="8:8" x14ac:dyDescent="0.25">
      <c r="H4341" s="1"/>
    </row>
    <row r="4342" spans="8:8" x14ac:dyDescent="0.25">
      <c r="H4342" s="1"/>
    </row>
    <row r="4343" spans="8:8" x14ac:dyDescent="0.25">
      <c r="H4343" s="1"/>
    </row>
    <row r="4344" spans="8:8" x14ac:dyDescent="0.25">
      <c r="H4344" s="1"/>
    </row>
    <row r="4345" spans="8:8" x14ac:dyDescent="0.25">
      <c r="H4345" s="1"/>
    </row>
    <row r="4346" spans="8:8" x14ac:dyDescent="0.25">
      <c r="H4346" s="1"/>
    </row>
    <row r="4347" spans="8:8" x14ac:dyDescent="0.25">
      <c r="H4347" s="1"/>
    </row>
    <row r="4348" spans="8:8" x14ac:dyDescent="0.25">
      <c r="H4348" s="1"/>
    </row>
    <row r="4349" spans="8:8" x14ac:dyDescent="0.25">
      <c r="H4349" s="1"/>
    </row>
    <row r="4350" spans="8:8" x14ac:dyDescent="0.25">
      <c r="H4350" s="1"/>
    </row>
    <row r="4351" spans="8:8" x14ac:dyDescent="0.25">
      <c r="H4351" s="1"/>
    </row>
    <row r="4352" spans="8:8" x14ac:dyDescent="0.25">
      <c r="H4352" s="1"/>
    </row>
    <row r="4353" spans="8:8" x14ac:dyDescent="0.25">
      <c r="H4353" s="1"/>
    </row>
    <row r="4354" spans="8:8" x14ac:dyDescent="0.25">
      <c r="H4354" s="1"/>
    </row>
    <row r="4355" spans="8:8" x14ac:dyDescent="0.25">
      <c r="H4355" s="1"/>
    </row>
    <row r="4356" spans="8:8" x14ac:dyDescent="0.25">
      <c r="H4356" s="1"/>
    </row>
    <row r="4357" spans="8:8" x14ac:dyDescent="0.25">
      <c r="H4357" s="1"/>
    </row>
    <row r="4358" spans="8:8" x14ac:dyDescent="0.25">
      <c r="H4358" s="1"/>
    </row>
    <row r="4359" spans="8:8" x14ac:dyDescent="0.25">
      <c r="H4359" s="1"/>
    </row>
    <row r="4360" spans="8:8" x14ac:dyDescent="0.25">
      <c r="H4360" s="1"/>
    </row>
    <row r="4361" spans="8:8" x14ac:dyDescent="0.25">
      <c r="H4361" s="1"/>
    </row>
    <row r="4362" spans="8:8" x14ac:dyDescent="0.25">
      <c r="H4362" s="1"/>
    </row>
    <row r="4363" spans="8:8" x14ac:dyDescent="0.25">
      <c r="H4363" s="1"/>
    </row>
    <row r="4364" spans="8:8" x14ac:dyDescent="0.25">
      <c r="H4364" s="1"/>
    </row>
    <row r="4365" spans="8:8" x14ac:dyDescent="0.25">
      <c r="H4365" s="1"/>
    </row>
    <row r="4366" spans="8:8" x14ac:dyDescent="0.25">
      <c r="H4366" s="1"/>
    </row>
    <row r="4367" spans="8:8" x14ac:dyDescent="0.25">
      <c r="H4367" s="1"/>
    </row>
    <row r="4368" spans="8:8" x14ac:dyDescent="0.25">
      <c r="H4368" s="1"/>
    </row>
    <row r="4369" spans="8:8" x14ac:dyDescent="0.25">
      <c r="H4369" s="1"/>
    </row>
    <row r="4370" spans="8:8" x14ac:dyDescent="0.25">
      <c r="H4370" s="1"/>
    </row>
    <row r="4371" spans="8:8" x14ac:dyDescent="0.25">
      <c r="H4371" s="1"/>
    </row>
    <row r="4372" spans="8:8" x14ac:dyDescent="0.25">
      <c r="H4372" s="1"/>
    </row>
    <row r="4373" spans="8:8" x14ac:dyDescent="0.25">
      <c r="H4373" s="1"/>
    </row>
    <row r="4374" spans="8:8" x14ac:dyDescent="0.25">
      <c r="H4374" s="1"/>
    </row>
    <row r="4375" spans="8:8" x14ac:dyDescent="0.25">
      <c r="H4375" s="1"/>
    </row>
    <row r="4376" spans="8:8" x14ac:dyDescent="0.25">
      <c r="H4376" s="1"/>
    </row>
    <row r="4377" spans="8:8" x14ac:dyDescent="0.25">
      <c r="H4377" s="1"/>
    </row>
    <row r="4378" spans="8:8" x14ac:dyDescent="0.25">
      <c r="H4378" s="1"/>
    </row>
    <row r="4379" spans="8:8" x14ac:dyDescent="0.25">
      <c r="H4379" s="1"/>
    </row>
    <row r="4380" spans="8:8" x14ac:dyDescent="0.25">
      <c r="H4380" s="1"/>
    </row>
    <row r="4381" spans="8:8" x14ac:dyDescent="0.25">
      <c r="H4381" s="1"/>
    </row>
    <row r="4382" spans="8:8" x14ac:dyDescent="0.25">
      <c r="H4382" s="1"/>
    </row>
    <row r="4383" spans="8:8" x14ac:dyDescent="0.25">
      <c r="H4383" s="1"/>
    </row>
    <row r="4384" spans="8:8" x14ac:dyDescent="0.25">
      <c r="H4384" s="1"/>
    </row>
    <row r="4385" spans="8:8" x14ac:dyDescent="0.25">
      <c r="H4385" s="1"/>
    </row>
    <row r="4386" spans="8:8" x14ac:dyDescent="0.25">
      <c r="H4386" s="1"/>
    </row>
    <row r="4387" spans="8:8" x14ac:dyDescent="0.25">
      <c r="H4387" s="1"/>
    </row>
    <row r="4388" spans="8:8" x14ac:dyDescent="0.25">
      <c r="H4388" s="1"/>
    </row>
    <row r="4389" spans="8:8" x14ac:dyDescent="0.25">
      <c r="H4389" s="1"/>
    </row>
    <row r="4390" spans="8:8" x14ac:dyDescent="0.25">
      <c r="H4390" s="1"/>
    </row>
    <row r="4391" spans="8:8" x14ac:dyDescent="0.25">
      <c r="H4391" s="1"/>
    </row>
    <row r="4392" spans="8:8" x14ac:dyDescent="0.25">
      <c r="H4392" s="1"/>
    </row>
    <row r="4393" spans="8:8" x14ac:dyDescent="0.25">
      <c r="H4393" s="1"/>
    </row>
    <row r="4394" spans="8:8" x14ac:dyDescent="0.25">
      <c r="H4394" s="1"/>
    </row>
    <row r="4395" spans="8:8" x14ac:dyDescent="0.25">
      <c r="H4395" s="1"/>
    </row>
    <row r="4396" spans="8:8" x14ac:dyDescent="0.25">
      <c r="H4396" s="1"/>
    </row>
    <row r="4397" spans="8:8" x14ac:dyDescent="0.25">
      <c r="H4397" s="1"/>
    </row>
    <row r="4398" spans="8:8" x14ac:dyDescent="0.25">
      <c r="H4398" s="1"/>
    </row>
    <row r="4399" spans="8:8" x14ac:dyDescent="0.25">
      <c r="H4399" s="1"/>
    </row>
    <row r="4400" spans="8:8" x14ac:dyDescent="0.25">
      <c r="H4400" s="1"/>
    </row>
    <row r="4401" spans="8:8" x14ac:dyDescent="0.25">
      <c r="H4401" s="1"/>
    </row>
    <row r="4402" spans="8:8" x14ac:dyDescent="0.25">
      <c r="H4402" s="1"/>
    </row>
    <row r="4403" spans="8:8" x14ac:dyDescent="0.25">
      <c r="H4403" s="1"/>
    </row>
    <row r="4404" spans="8:8" x14ac:dyDescent="0.25">
      <c r="H4404" s="1"/>
    </row>
    <row r="4405" spans="8:8" x14ac:dyDescent="0.25">
      <c r="H4405" s="1"/>
    </row>
    <row r="4406" spans="8:8" x14ac:dyDescent="0.25">
      <c r="H4406" s="1"/>
    </row>
    <row r="4407" spans="8:8" x14ac:dyDescent="0.25">
      <c r="H4407" s="1"/>
    </row>
    <row r="4408" spans="8:8" x14ac:dyDescent="0.25">
      <c r="H4408" s="1"/>
    </row>
    <row r="4409" spans="8:8" x14ac:dyDescent="0.25">
      <c r="H4409" s="1"/>
    </row>
    <row r="4410" spans="8:8" x14ac:dyDescent="0.25">
      <c r="H4410" s="1"/>
    </row>
    <row r="4411" spans="8:8" x14ac:dyDescent="0.25">
      <c r="H4411" s="1"/>
    </row>
    <row r="4412" spans="8:8" x14ac:dyDescent="0.25">
      <c r="H4412" s="1"/>
    </row>
    <row r="4413" spans="8:8" x14ac:dyDescent="0.25">
      <c r="H4413" s="1"/>
    </row>
    <row r="4414" spans="8:8" x14ac:dyDescent="0.25">
      <c r="H4414" s="1"/>
    </row>
    <row r="4415" spans="8:8" x14ac:dyDescent="0.25">
      <c r="H4415" s="1"/>
    </row>
    <row r="4416" spans="8:8" x14ac:dyDescent="0.25">
      <c r="H4416" s="1"/>
    </row>
    <row r="4417" spans="8:8" x14ac:dyDescent="0.25">
      <c r="H4417" s="1"/>
    </row>
    <row r="4418" spans="8:8" x14ac:dyDescent="0.25">
      <c r="H4418" s="1"/>
    </row>
    <row r="4419" spans="8:8" x14ac:dyDescent="0.25">
      <c r="H4419" s="1"/>
    </row>
    <row r="4420" spans="8:8" x14ac:dyDescent="0.25">
      <c r="H4420" s="1"/>
    </row>
    <row r="4421" spans="8:8" x14ac:dyDescent="0.25">
      <c r="H4421" s="1"/>
    </row>
    <row r="4422" spans="8:8" x14ac:dyDescent="0.25">
      <c r="H4422" s="1"/>
    </row>
    <row r="4423" spans="8:8" x14ac:dyDescent="0.25">
      <c r="H4423" s="1"/>
    </row>
    <row r="4424" spans="8:8" x14ac:dyDescent="0.25">
      <c r="H4424" s="1"/>
    </row>
    <row r="4425" spans="8:8" x14ac:dyDescent="0.25">
      <c r="H4425" s="1"/>
    </row>
    <row r="4426" spans="8:8" x14ac:dyDescent="0.25">
      <c r="H4426" s="1"/>
    </row>
    <row r="4427" spans="8:8" x14ac:dyDescent="0.25">
      <c r="H4427" s="1"/>
    </row>
    <row r="4428" spans="8:8" x14ac:dyDescent="0.25">
      <c r="H4428" s="1"/>
    </row>
    <row r="4429" spans="8:8" x14ac:dyDescent="0.25">
      <c r="H4429" s="1"/>
    </row>
    <row r="4430" spans="8:8" x14ac:dyDescent="0.25">
      <c r="H4430" s="1"/>
    </row>
    <row r="4431" spans="8:8" x14ac:dyDescent="0.25">
      <c r="H4431" s="1"/>
    </row>
    <row r="4432" spans="8:8" x14ac:dyDescent="0.25">
      <c r="H4432" s="1"/>
    </row>
    <row r="4433" spans="8:8" x14ac:dyDescent="0.25">
      <c r="H4433" s="1"/>
    </row>
    <row r="4434" spans="8:8" x14ac:dyDescent="0.25">
      <c r="H4434" s="1"/>
    </row>
    <row r="4435" spans="8:8" x14ac:dyDescent="0.25">
      <c r="H4435" s="1"/>
    </row>
    <row r="4436" spans="8:8" x14ac:dyDescent="0.25">
      <c r="H4436" s="1"/>
    </row>
    <row r="4437" spans="8:8" x14ac:dyDescent="0.25">
      <c r="H4437" s="1"/>
    </row>
    <row r="4438" spans="8:8" x14ac:dyDescent="0.25">
      <c r="H4438" s="1"/>
    </row>
    <row r="4439" spans="8:8" x14ac:dyDescent="0.25">
      <c r="H4439" s="1"/>
    </row>
    <row r="4440" spans="8:8" x14ac:dyDescent="0.25">
      <c r="H4440" s="1"/>
    </row>
    <row r="4441" spans="8:8" x14ac:dyDescent="0.25">
      <c r="H4441" s="1"/>
    </row>
    <row r="4442" spans="8:8" x14ac:dyDescent="0.25">
      <c r="H4442" s="1"/>
    </row>
    <row r="4443" spans="8:8" x14ac:dyDescent="0.25">
      <c r="H4443" s="1"/>
    </row>
    <row r="4444" spans="8:8" x14ac:dyDescent="0.25">
      <c r="H4444" s="1"/>
    </row>
    <row r="4445" spans="8:8" x14ac:dyDescent="0.25">
      <c r="H4445" s="1"/>
    </row>
    <row r="4446" spans="8:8" x14ac:dyDescent="0.25">
      <c r="H4446" s="1"/>
    </row>
    <row r="4447" spans="8:8" x14ac:dyDescent="0.25">
      <c r="H4447" s="1"/>
    </row>
    <row r="4448" spans="8:8" x14ac:dyDescent="0.25">
      <c r="H4448" s="1"/>
    </row>
    <row r="4449" spans="8:8" x14ac:dyDescent="0.25">
      <c r="H4449" s="1"/>
    </row>
    <row r="4450" spans="8:8" x14ac:dyDescent="0.25">
      <c r="H4450" s="1"/>
    </row>
    <row r="4451" spans="8:8" x14ac:dyDescent="0.25">
      <c r="H4451" s="1"/>
    </row>
    <row r="4452" spans="8:8" x14ac:dyDescent="0.25">
      <c r="H4452" s="1"/>
    </row>
    <row r="4453" spans="8:8" x14ac:dyDescent="0.25">
      <c r="H4453" s="1"/>
    </row>
    <row r="4454" spans="8:8" x14ac:dyDescent="0.25">
      <c r="H4454" s="1"/>
    </row>
    <row r="4455" spans="8:8" x14ac:dyDescent="0.25">
      <c r="H4455" s="1"/>
    </row>
    <row r="4456" spans="8:8" x14ac:dyDescent="0.25">
      <c r="H4456" s="1"/>
    </row>
    <row r="4457" spans="8:8" x14ac:dyDescent="0.25">
      <c r="H4457" s="1"/>
    </row>
    <row r="4458" spans="8:8" x14ac:dyDescent="0.25">
      <c r="H4458" s="1"/>
    </row>
    <row r="4459" spans="8:8" x14ac:dyDescent="0.25">
      <c r="H4459" s="1"/>
    </row>
    <row r="4460" spans="8:8" x14ac:dyDescent="0.25">
      <c r="H4460" s="1"/>
    </row>
    <row r="4461" spans="8:8" x14ac:dyDescent="0.25">
      <c r="H4461" s="1"/>
    </row>
    <row r="4462" spans="8:8" x14ac:dyDescent="0.25">
      <c r="H4462" s="1"/>
    </row>
    <row r="4463" spans="8:8" x14ac:dyDescent="0.25">
      <c r="H4463" s="1"/>
    </row>
    <row r="4464" spans="8:8" x14ac:dyDescent="0.25">
      <c r="H4464" s="1"/>
    </row>
    <row r="4465" spans="8:8" x14ac:dyDescent="0.25">
      <c r="H4465" s="1"/>
    </row>
    <row r="4466" spans="8:8" x14ac:dyDescent="0.25">
      <c r="H4466" s="1"/>
    </row>
    <row r="4467" spans="8:8" x14ac:dyDescent="0.25">
      <c r="H4467" s="1"/>
    </row>
    <row r="4468" spans="8:8" x14ac:dyDescent="0.25">
      <c r="H4468" s="1"/>
    </row>
    <row r="4469" spans="8:8" x14ac:dyDescent="0.25">
      <c r="H4469" s="1"/>
    </row>
    <row r="4470" spans="8:8" x14ac:dyDescent="0.25">
      <c r="H4470" s="1"/>
    </row>
    <row r="4471" spans="8:8" x14ac:dyDescent="0.25">
      <c r="H4471" s="1"/>
    </row>
    <row r="4472" spans="8:8" x14ac:dyDescent="0.25">
      <c r="H4472" s="1"/>
    </row>
    <row r="4473" spans="8:8" x14ac:dyDescent="0.25">
      <c r="H4473" s="1"/>
    </row>
    <row r="4474" spans="8:8" x14ac:dyDescent="0.25">
      <c r="H4474" s="1"/>
    </row>
    <row r="4475" spans="8:8" x14ac:dyDescent="0.25">
      <c r="H4475" s="1"/>
    </row>
    <row r="4476" spans="8:8" x14ac:dyDescent="0.25">
      <c r="H4476" s="1"/>
    </row>
    <row r="4477" spans="8:8" x14ac:dyDescent="0.25">
      <c r="H4477" s="1"/>
    </row>
    <row r="4478" spans="8:8" x14ac:dyDescent="0.25">
      <c r="H4478" s="1"/>
    </row>
    <row r="4479" spans="8:8" x14ac:dyDescent="0.25">
      <c r="H4479" s="1"/>
    </row>
    <row r="4480" spans="8:8" x14ac:dyDescent="0.25">
      <c r="H4480" s="1"/>
    </row>
    <row r="4481" spans="8:8" x14ac:dyDescent="0.25">
      <c r="H4481" s="1"/>
    </row>
    <row r="4482" spans="8:8" x14ac:dyDescent="0.25">
      <c r="H4482" s="1"/>
    </row>
    <row r="4483" spans="8:8" x14ac:dyDescent="0.25">
      <c r="H4483" s="1"/>
    </row>
    <row r="4484" spans="8:8" x14ac:dyDescent="0.25">
      <c r="H4484" s="1"/>
    </row>
    <row r="4485" spans="8:8" x14ac:dyDescent="0.25">
      <c r="H4485" s="1"/>
    </row>
    <row r="4486" spans="8:8" x14ac:dyDescent="0.25">
      <c r="H4486" s="1"/>
    </row>
    <row r="4487" spans="8:8" x14ac:dyDescent="0.25">
      <c r="H4487" s="1"/>
    </row>
    <row r="4488" spans="8:8" x14ac:dyDescent="0.25">
      <c r="H4488" s="1"/>
    </row>
    <row r="4489" spans="8:8" x14ac:dyDescent="0.25">
      <c r="H4489" s="1"/>
    </row>
    <row r="4490" spans="8:8" x14ac:dyDescent="0.25">
      <c r="H4490" s="1"/>
    </row>
    <row r="4491" spans="8:8" x14ac:dyDescent="0.25">
      <c r="H4491" s="1"/>
    </row>
    <row r="4492" spans="8:8" x14ac:dyDescent="0.25">
      <c r="H4492" s="1"/>
    </row>
    <row r="4493" spans="8:8" x14ac:dyDescent="0.25">
      <c r="H4493" s="1"/>
    </row>
    <row r="4494" spans="8:8" x14ac:dyDescent="0.25">
      <c r="H4494" s="1"/>
    </row>
    <row r="4495" spans="8:8" x14ac:dyDescent="0.25">
      <c r="H4495" s="1"/>
    </row>
    <row r="4496" spans="8:8" x14ac:dyDescent="0.25">
      <c r="H4496" s="1"/>
    </row>
    <row r="4497" spans="8:8" x14ac:dyDescent="0.25">
      <c r="H4497" s="1"/>
    </row>
    <row r="4498" spans="8:8" x14ac:dyDescent="0.25">
      <c r="H4498" s="1"/>
    </row>
    <row r="4499" spans="8:8" x14ac:dyDescent="0.25">
      <c r="H4499" s="1"/>
    </row>
    <row r="4500" spans="8:8" x14ac:dyDescent="0.25">
      <c r="H4500" s="1"/>
    </row>
    <row r="4501" spans="8:8" x14ac:dyDescent="0.25">
      <c r="H4501" s="1"/>
    </row>
    <row r="4502" spans="8:8" x14ac:dyDescent="0.25">
      <c r="H4502" s="1"/>
    </row>
    <row r="4503" spans="8:8" x14ac:dyDescent="0.25">
      <c r="H4503" s="1"/>
    </row>
    <row r="4504" spans="8:8" x14ac:dyDescent="0.25">
      <c r="H4504" s="1"/>
    </row>
    <row r="4505" spans="8:8" x14ac:dyDescent="0.25">
      <c r="H4505" s="1"/>
    </row>
    <row r="4506" spans="8:8" x14ac:dyDescent="0.25">
      <c r="H4506" s="1"/>
    </row>
    <row r="4507" spans="8:8" x14ac:dyDescent="0.25">
      <c r="H4507" s="1"/>
    </row>
    <row r="4508" spans="8:8" x14ac:dyDescent="0.25">
      <c r="H4508" s="1"/>
    </row>
    <row r="4509" spans="8:8" x14ac:dyDescent="0.25">
      <c r="H4509" s="1"/>
    </row>
    <row r="4510" spans="8:8" x14ac:dyDescent="0.25">
      <c r="H4510" s="1"/>
    </row>
    <row r="4511" spans="8:8" x14ac:dyDescent="0.25">
      <c r="H4511" s="1"/>
    </row>
    <row r="4512" spans="8:8" x14ac:dyDescent="0.25">
      <c r="H4512" s="1"/>
    </row>
    <row r="4513" spans="8:8" x14ac:dyDescent="0.25">
      <c r="H4513" s="1"/>
    </row>
    <row r="4514" spans="8:8" x14ac:dyDescent="0.25">
      <c r="H4514" s="1"/>
    </row>
    <row r="4515" spans="8:8" x14ac:dyDescent="0.25">
      <c r="H4515" s="1"/>
    </row>
    <row r="4516" spans="8:8" x14ac:dyDescent="0.25">
      <c r="H4516" s="1"/>
    </row>
    <row r="4517" spans="8:8" x14ac:dyDescent="0.25">
      <c r="H4517" s="1"/>
    </row>
    <row r="4518" spans="8:8" x14ac:dyDescent="0.25">
      <c r="H4518" s="1"/>
    </row>
    <row r="4519" spans="8:8" x14ac:dyDescent="0.25">
      <c r="H4519" s="1"/>
    </row>
    <row r="4520" spans="8:8" x14ac:dyDescent="0.25">
      <c r="H4520" s="1"/>
    </row>
    <row r="4521" spans="8:8" x14ac:dyDescent="0.25">
      <c r="H4521" s="1"/>
    </row>
    <row r="4522" spans="8:8" x14ac:dyDescent="0.25">
      <c r="H4522" s="1"/>
    </row>
    <row r="4523" spans="8:8" x14ac:dyDescent="0.25">
      <c r="H4523" s="1"/>
    </row>
    <row r="4524" spans="8:8" x14ac:dyDescent="0.25">
      <c r="H4524" s="1"/>
    </row>
    <row r="4525" spans="8:8" x14ac:dyDescent="0.25">
      <c r="H4525" s="1"/>
    </row>
    <row r="4526" spans="8:8" x14ac:dyDescent="0.25">
      <c r="H4526" s="1"/>
    </row>
    <row r="4527" spans="8:8" x14ac:dyDescent="0.25">
      <c r="H4527" s="1"/>
    </row>
    <row r="4528" spans="8:8" x14ac:dyDescent="0.25">
      <c r="H4528" s="1"/>
    </row>
    <row r="4529" spans="8:8" x14ac:dyDescent="0.25">
      <c r="H4529" s="1"/>
    </row>
    <row r="4530" spans="8:8" x14ac:dyDescent="0.25">
      <c r="H4530" s="1"/>
    </row>
    <row r="4531" spans="8:8" x14ac:dyDescent="0.25">
      <c r="H4531" s="1"/>
    </row>
    <row r="4532" spans="8:8" x14ac:dyDescent="0.25">
      <c r="H4532" s="1"/>
    </row>
    <row r="4533" spans="8:8" x14ac:dyDescent="0.25">
      <c r="H4533" s="1"/>
    </row>
    <row r="4534" spans="8:8" x14ac:dyDescent="0.25">
      <c r="H4534" s="1"/>
    </row>
    <row r="4535" spans="8:8" x14ac:dyDescent="0.25">
      <c r="H4535" s="1"/>
    </row>
    <row r="4536" spans="8:8" x14ac:dyDescent="0.25">
      <c r="H4536" s="1"/>
    </row>
    <row r="4537" spans="8:8" x14ac:dyDescent="0.25">
      <c r="H4537" s="1"/>
    </row>
    <row r="4538" spans="8:8" x14ac:dyDescent="0.25">
      <c r="H4538" s="1"/>
    </row>
    <row r="4539" spans="8:8" x14ac:dyDescent="0.25">
      <c r="H4539" s="1"/>
    </row>
    <row r="4540" spans="8:8" x14ac:dyDescent="0.25">
      <c r="H4540" s="1"/>
    </row>
    <row r="4541" spans="8:8" x14ac:dyDescent="0.25">
      <c r="H4541" s="1"/>
    </row>
    <row r="4542" spans="8:8" x14ac:dyDescent="0.25">
      <c r="H4542" s="1"/>
    </row>
    <row r="4543" spans="8:8" x14ac:dyDescent="0.25">
      <c r="H4543" s="1"/>
    </row>
    <row r="4544" spans="8:8" x14ac:dyDescent="0.25">
      <c r="H4544" s="1"/>
    </row>
    <row r="4545" spans="8:8" x14ac:dyDescent="0.25">
      <c r="H4545" s="1"/>
    </row>
    <row r="4546" spans="8:8" x14ac:dyDescent="0.25">
      <c r="H4546" s="1"/>
    </row>
    <row r="4547" spans="8:8" x14ac:dyDescent="0.25">
      <c r="H4547" s="1"/>
    </row>
    <row r="4548" spans="8:8" x14ac:dyDescent="0.25">
      <c r="H4548" s="1"/>
    </row>
    <row r="4549" spans="8:8" x14ac:dyDescent="0.25">
      <c r="H4549" s="1"/>
    </row>
    <row r="4550" spans="8:8" x14ac:dyDescent="0.25">
      <c r="H4550" s="1"/>
    </row>
    <row r="4551" spans="8:8" x14ac:dyDescent="0.25">
      <c r="H4551" s="1"/>
    </row>
    <row r="4552" spans="8:8" x14ac:dyDescent="0.25">
      <c r="H4552" s="1"/>
    </row>
    <row r="4553" spans="8:8" x14ac:dyDescent="0.25">
      <c r="H4553" s="1"/>
    </row>
    <row r="4554" spans="8:8" x14ac:dyDescent="0.25">
      <c r="H4554" s="1"/>
    </row>
    <row r="4555" spans="8:8" x14ac:dyDescent="0.25">
      <c r="H4555" s="1"/>
    </row>
    <row r="4556" spans="8:8" x14ac:dyDescent="0.25">
      <c r="H4556" s="1"/>
    </row>
    <row r="4557" spans="8:8" x14ac:dyDescent="0.25">
      <c r="H4557" s="1"/>
    </row>
    <row r="4558" spans="8:8" x14ac:dyDescent="0.25">
      <c r="H4558" s="1"/>
    </row>
    <row r="4559" spans="8:8" x14ac:dyDescent="0.25">
      <c r="H4559" s="1"/>
    </row>
    <row r="4560" spans="8:8" x14ac:dyDescent="0.25">
      <c r="H4560" s="1"/>
    </row>
    <row r="4561" spans="8:8" x14ac:dyDescent="0.25">
      <c r="H4561" s="1"/>
    </row>
    <row r="4562" spans="8:8" x14ac:dyDescent="0.25">
      <c r="H4562" s="1"/>
    </row>
    <row r="4563" spans="8:8" x14ac:dyDescent="0.25">
      <c r="H4563" s="1"/>
    </row>
    <row r="4564" spans="8:8" x14ac:dyDescent="0.25">
      <c r="H4564" s="1"/>
    </row>
    <row r="4565" spans="8:8" x14ac:dyDescent="0.25">
      <c r="H4565" s="1"/>
    </row>
    <row r="4566" spans="8:8" x14ac:dyDescent="0.25">
      <c r="H4566" s="1"/>
    </row>
    <row r="4567" spans="8:8" x14ac:dyDescent="0.25">
      <c r="H4567" s="1"/>
    </row>
    <row r="4568" spans="8:8" x14ac:dyDescent="0.25">
      <c r="H4568" s="1"/>
    </row>
    <row r="4569" spans="8:8" x14ac:dyDescent="0.25">
      <c r="H4569" s="1"/>
    </row>
    <row r="4570" spans="8:8" x14ac:dyDescent="0.25">
      <c r="H4570" s="1"/>
    </row>
    <row r="4571" spans="8:8" x14ac:dyDescent="0.25">
      <c r="H4571" s="1"/>
    </row>
    <row r="4572" spans="8:8" x14ac:dyDescent="0.25">
      <c r="H4572" s="1"/>
    </row>
    <row r="4573" spans="8:8" x14ac:dyDescent="0.25">
      <c r="H4573" s="1"/>
    </row>
    <row r="4574" spans="8:8" x14ac:dyDescent="0.25">
      <c r="H4574" s="1"/>
    </row>
    <row r="4575" spans="8:8" x14ac:dyDescent="0.25">
      <c r="H4575" s="1"/>
    </row>
    <row r="4576" spans="8:8" x14ac:dyDescent="0.25">
      <c r="H4576" s="1"/>
    </row>
    <row r="4577" spans="8:8" x14ac:dyDescent="0.25">
      <c r="H4577" s="1"/>
    </row>
    <row r="4578" spans="8:8" x14ac:dyDescent="0.25">
      <c r="H4578" s="1"/>
    </row>
    <row r="4579" spans="8:8" x14ac:dyDescent="0.25">
      <c r="H4579" s="1"/>
    </row>
    <row r="4580" spans="8:8" x14ac:dyDescent="0.25">
      <c r="H4580" s="1"/>
    </row>
    <row r="4581" spans="8:8" x14ac:dyDescent="0.25">
      <c r="H4581" s="1"/>
    </row>
    <row r="4582" spans="8:8" x14ac:dyDescent="0.25">
      <c r="H4582" s="1"/>
    </row>
    <row r="4583" spans="8:8" x14ac:dyDescent="0.25">
      <c r="H4583" s="1"/>
    </row>
    <row r="4584" spans="8:8" x14ac:dyDescent="0.25">
      <c r="H4584" s="1"/>
    </row>
    <row r="4585" spans="8:8" x14ac:dyDescent="0.25">
      <c r="H4585" s="1"/>
    </row>
    <row r="4586" spans="8:8" x14ac:dyDescent="0.25">
      <c r="H4586" s="1"/>
    </row>
    <row r="4587" spans="8:8" x14ac:dyDescent="0.25">
      <c r="H4587" s="1"/>
    </row>
    <row r="4588" spans="8:8" x14ac:dyDescent="0.25">
      <c r="H4588" s="1"/>
    </row>
    <row r="4589" spans="8:8" x14ac:dyDescent="0.25">
      <c r="H4589" s="1"/>
    </row>
    <row r="4590" spans="8:8" x14ac:dyDescent="0.25">
      <c r="H4590" s="1"/>
    </row>
    <row r="4591" spans="8:8" x14ac:dyDescent="0.25">
      <c r="H4591" s="1"/>
    </row>
    <row r="4592" spans="8:8" x14ac:dyDescent="0.25">
      <c r="H4592" s="1"/>
    </row>
    <row r="4593" spans="8:8" x14ac:dyDescent="0.25">
      <c r="H4593" s="1"/>
    </row>
    <row r="4594" spans="8:8" x14ac:dyDescent="0.25">
      <c r="H4594" s="1"/>
    </row>
    <row r="4595" spans="8:8" x14ac:dyDescent="0.25">
      <c r="H4595" s="1"/>
    </row>
    <row r="4596" spans="8:8" x14ac:dyDescent="0.25">
      <c r="H4596" s="1"/>
    </row>
    <row r="4597" spans="8:8" x14ac:dyDescent="0.25">
      <c r="H4597" s="1"/>
    </row>
    <row r="4598" spans="8:8" x14ac:dyDescent="0.25">
      <c r="H4598" s="1"/>
    </row>
    <row r="4599" spans="8:8" x14ac:dyDescent="0.25">
      <c r="H4599" s="1"/>
    </row>
    <row r="4600" spans="8:8" x14ac:dyDescent="0.25">
      <c r="H4600" s="1"/>
    </row>
    <row r="4601" spans="8:8" x14ac:dyDescent="0.25">
      <c r="H4601" s="1"/>
    </row>
    <row r="4602" spans="8:8" x14ac:dyDescent="0.25">
      <c r="H4602" s="1"/>
    </row>
    <row r="4603" spans="8:8" x14ac:dyDescent="0.25">
      <c r="H4603" s="1"/>
    </row>
    <row r="4604" spans="8:8" x14ac:dyDescent="0.25">
      <c r="H4604" s="1"/>
    </row>
    <row r="4605" spans="8:8" x14ac:dyDescent="0.25">
      <c r="H4605" s="1"/>
    </row>
    <row r="4606" spans="8:8" x14ac:dyDescent="0.25">
      <c r="H4606" s="1"/>
    </row>
    <row r="4607" spans="8:8" x14ac:dyDescent="0.25">
      <c r="H4607" s="1"/>
    </row>
    <row r="4608" spans="8:8" x14ac:dyDescent="0.25">
      <c r="H4608" s="1"/>
    </row>
    <row r="4609" spans="8:8" x14ac:dyDescent="0.25">
      <c r="H4609" s="1"/>
    </row>
    <row r="4610" spans="8:8" x14ac:dyDescent="0.25">
      <c r="H4610" s="1"/>
    </row>
    <row r="4611" spans="8:8" x14ac:dyDescent="0.25">
      <c r="H4611" s="1"/>
    </row>
    <row r="4612" spans="8:8" x14ac:dyDescent="0.25">
      <c r="H4612" s="1"/>
    </row>
    <row r="4613" spans="8:8" x14ac:dyDescent="0.25">
      <c r="H4613" s="1"/>
    </row>
    <row r="4614" spans="8:8" x14ac:dyDescent="0.25">
      <c r="H4614" s="1"/>
    </row>
    <row r="4615" spans="8:8" x14ac:dyDescent="0.25">
      <c r="H4615" s="1"/>
    </row>
    <row r="4616" spans="8:8" x14ac:dyDescent="0.25">
      <c r="H4616" s="1"/>
    </row>
    <row r="4617" spans="8:8" x14ac:dyDescent="0.25">
      <c r="H4617" s="1"/>
    </row>
    <row r="4618" spans="8:8" x14ac:dyDescent="0.25">
      <c r="H4618" s="1"/>
    </row>
    <row r="4619" spans="8:8" x14ac:dyDescent="0.25">
      <c r="H4619" s="1"/>
    </row>
    <row r="4620" spans="8:8" x14ac:dyDescent="0.25">
      <c r="H4620" s="1"/>
    </row>
    <row r="4621" spans="8:8" x14ac:dyDescent="0.25">
      <c r="H4621" s="1"/>
    </row>
    <row r="4622" spans="8:8" x14ac:dyDescent="0.25">
      <c r="H4622" s="1"/>
    </row>
    <row r="4623" spans="8:8" x14ac:dyDescent="0.25">
      <c r="H4623" s="1"/>
    </row>
    <row r="4624" spans="8:8" x14ac:dyDescent="0.25">
      <c r="H4624" s="1"/>
    </row>
    <row r="4625" spans="8:8" x14ac:dyDescent="0.25">
      <c r="H4625" s="1"/>
    </row>
    <row r="4626" spans="8:8" x14ac:dyDescent="0.25">
      <c r="H4626" s="1"/>
    </row>
    <row r="4627" spans="8:8" x14ac:dyDescent="0.25">
      <c r="H4627" s="1"/>
    </row>
    <row r="4628" spans="8:8" x14ac:dyDescent="0.25">
      <c r="H4628" s="1"/>
    </row>
    <row r="4629" spans="8:8" x14ac:dyDescent="0.25">
      <c r="H4629" s="1"/>
    </row>
    <row r="4630" spans="8:8" x14ac:dyDescent="0.25">
      <c r="H4630" s="1"/>
    </row>
    <row r="4631" spans="8:8" x14ac:dyDescent="0.25">
      <c r="H4631" s="1"/>
    </row>
    <row r="4632" spans="8:8" x14ac:dyDescent="0.25">
      <c r="H4632" s="1"/>
    </row>
    <row r="4633" spans="8:8" x14ac:dyDescent="0.25">
      <c r="H4633" s="1"/>
    </row>
    <row r="4634" spans="8:8" x14ac:dyDescent="0.25">
      <c r="H4634" s="1"/>
    </row>
    <row r="4635" spans="8:8" x14ac:dyDescent="0.25">
      <c r="H4635" s="1"/>
    </row>
    <row r="4636" spans="8:8" x14ac:dyDescent="0.25">
      <c r="H4636" s="1"/>
    </row>
    <row r="4637" spans="8:8" x14ac:dyDescent="0.25">
      <c r="H4637" s="1"/>
    </row>
    <row r="4638" spans="8:8" x14ac:dyDescent="0.25">
      <c r="H4638" s="1"/>
    </row>
    <row r="4639" spans="8:8" x14ac:dyDescent="0.25">
      <c r="H4639" s="1"/>
    </row>
    <row r="4640" spans="8:8" x14ac:dyDescent="0.25">
      <c r="H4640" s="1"/>
    </row>
    <row r="4641" spans="8:8" x14ac:dyDescent="0.25">
      <c r="H4641" s="1"/>
    </row>
    <row r="4642" spans="8:8" x14ac:dyDescent="0.25">
      <c r="H4642" s="1"/>
    </row>
    <row r="4643" spans="8:8" x14ac:dyDescent="0.25">
      <c r="H4643" s="1"/>
    </row>
    <row r="4644" spans="8:8" x14ac:dyDescent="0.25">
      <c r="H4644" s="1"/>
    </row>
    <row r="4645" spans="8:8" x14ac:dyDescent="0.25">
      <c r="H4645" s="1"/>
    </row>
    <row r="4646" spans="8:8" x14ac:dyDescent="0.25">
      <c r="H4646" s="1"/>
    </row>
    <row r="4647" spans="8:8" x14ac:dyDescent="0.25">
      <c r="H4647" s="1"/>
    </row>
    <row r="4648" spans="8:8" x14ac:dyDescent="0.25">
      <c r="H4648" s="1"/>
    </row>
    <row r="4649" spans="8:8" x14ac:dyDescent="0.25">
      <c r="H4649" s="1"/>
    </row>
    <row r="4650" spans="8:8" x14ac:dyDescent="0.25">
      <c r="H4650" s="1"/>
    </row>
    <row r="4651" spans="8:8" x14ac:dyDescent="0.25">
      <c r="H4651" s="1"/>
    </row>
    <row r="4652" spans="8:8" x14ac:dyDescent="0.25">
      <c r="H4652" s="1"/>
    </row>
    <row r="4653" spans="8:8" x14ac:dyDescent="0.25">
      <c r="H4653" s="1"/>
    </row>
    <row r="4654" spans="8:8" x14ac:dyDescent="0.25">
      <c r="H4654" s="1"/>
    </row>
    <row r="4655" spans="8:8" x14ac:dyDescent="0.25">
      <c r="H4655" s="1"/>
    </row>
    <row r="4656" spans="8:8" x14ac:dyDescent="0.25">
      <c r="H4656" s="1"/>
    </row>
    <row r="4657" spans="8:8" x14ac:dyDescent="0.25">
      <c r="H4657" s="1"/>
    </row>
    <row r="4658" spans="8:8" x14ac:dyDescent="0.25">
      <c r="H4658" s="1"/>
    </row>
    <row r="4659" spans="8:8" x14ac:dyDescent="0.25">
      <c r="H4659" s="1"/>
    </row>
    <row r="4660" spans="8:8" x14ac:dyDescent="0.25">
      <c r="H4660" s="1"/>
    </row>
    <row r="4661" spans="8:8" x14ac:dyDescent="0.25">
      <c r="H4661" s="1"/>
    </row>
    <row r="4662" spans="8:8" x14ac:dyDescent="0.25">
      <c r="H4662" s="1"/>
    </row>
    <row r="4663" spans="8:8" x14ac:dyDescent="0.25">
      <c r="H4663" s="1"/>
    </row>
    <row r="4664" spans="8:8" x14ac:dyDescent="0.25">
      <c r="H4664" s="1"/>
    </row>
    <row r="4665" spans="8:8" x14ac:dyDescent="0.25">
      <c r="H4665" s="1"/>
    </row>
    <row r="4666" spans="8:8" x14ac:dyDescent="0.25">
      <c r="H4666" s="1"/>
    </row>
    <row r="4667" spans="8:8" x14ac:dyDescent="0.25">
      <c r="H4667" s="1"/>
    </row>
    <row r="4668" spans="8:8" x14ac:dyDescent="0.25">
      <c r="H4668" s="1"/>
    </row>
    <row r="4669" spans="8:8" x14ac:dyDescent="0.25">
      <c r="H4669" s="1"/>
    </row>
    <row r="4670" spans="8:8" x14ac:dyDescent="0.25">
      <c r="H4670" s="1"/>
    </row>
    <row r="4671" spans="8:8" x14ac:dyDescent="0.25">
      <c r="H4671" s="1"/>
    </row>
    <row r="4672" spans="8:8" x14ac:dyDescent="0.25">
      <c r="H4672" s="1"/>
    </row>
    <row r="4673" spans="8:8" x14ac:dyDescent="0.25">
      <c r="H4673" s="1"/>
    </row>
    <row r="4674" spans="8:8" x14ac:dyDescent="0.25">
      <c r="H4674" s="1"/>
    </row>
    <row r="4675" spans="8:8" x14ac:dyDescent="0.25">
      <c r="H4675" s="1"/>
    </row>
    <row r="4676" spans="8:8" x14ac:dyDescent="0.25">
      <c r="H4676" s="1"/>
    </row>
    <row r="4677" spans="8:8" x14ac:dyDescent="0.25">
      <c r="H4677" s="1"/>
    </row>
    <row r="4678" spans="8:8" x14ac:dyDescent="0.25">
      <c r="H4678" s="1"/>
    </row>
    <row r="4679" spans="8:8" x14ac:dyDescent="0.25">
      <c r="H4679" s="1"/>
    </row>
    <row r="4680" spans="8:8" x14ac:dyDescent="0.25">
      <c r="H4680" s="1"/>
    </row>
    <row r="4681" spans="8:8" x14ac:dyDescent="0.25">
      <c r="H4681" s="1"/>
    </row>
    <row r="4682" spans="8:8" x14ac:dyDescent="0.25">
      <c r="H4682" s="1"/>
    </row>
    <row r="4683" spans="8:8" x14ac:dyDescent="0.25">
      <c r="H4683" s="1"/>
    </row>
    <row r="4684" spans="8:8" x14ac:dyDescent="0.25">
      <c r="H4684" s="1"/>
    </row>
    <row r="4685" spans="8:8" x14ac:dyDescent="0.25">
      <c r="H4685" s="1"/>
    </row>
    <row r="4686" spans="8:8" x14ac:dyDescent="0.25">
      <c r="H4686" s="1"/>
    </row>
    <row r="4687" spans="8:8" x14ac:dyDescent="0.25">
      <c r="H4687" s="1"/>
    </row>
    <row r="4688" spans="8:8" x14ac:dyDescent="0.25">
      <c r="H4688" s="1"/>
    </row>
    <row r="4689" spans="8:8" x14ac:dyDescent="0.25">
      <c r="H4689" s="1"/>
    </row>
    <row r="4690" spans="8:8" x14ac:dyDescent="0.25">
      <c r="H4690" s="1"/>
    </row>
    <row r="4691" spans="8:8" x14ac:dyDescent="0.25">
      <c r="H4691" s="1"/>
    </row>
    <row r="4692" spans="8:8" x14ac:dyDescent="0.25">
      <c r="H4692" s="1"/>
    </row>
    <row r="4693" spans="8:8" x14ac:dyDescent="0.25">
      <c r="H4693" s="1"/>
    </row>
    <row r="4694" spans="8:8" x14ac:dyDescent="0.25">
      <c r="H4694" s="1"/>
    </row>
    <row r="4695" spans="8:8" x14ac:dyDescent="0.25">
      <c r="H4695" s="1"/>
    </row>
    <row r="4696" spans="8:8" x14ac:dyDescent="0.25">
      <c r="H4696" s="1"/>
    </row>
    <row r="4697" spans="8:8" x14ac:dyDescent="0.25">
      <c r="H4697" s="1"/>
    </row>
    <row r="4698" spans="8:8" x14ac:dyDescent="0.25">
      <c r="H4698" s="1"/>
    </row>
    <row r="4699" spans="8:8" x14ac:dyDescent="0.25">
      <c r="H4699" s="1"/>
    </row>
    <row r="4700" spans="8:8" x14ac:dyDescent="0.25">
      <c r="H4700" s="1"/>
    </row>
    <row r="4701" spans="8:8" x14ac:dyDescent="0.25">
      <c r="H4701" s="1"/>
    </row>
    <row r="4702" spans="8:8" x14ac:dyDescent="0.25">
      <c r="H4702" s="1"/>
    </row>
    <row r="4703" spans="8:8" x14ac:dyDescent="0.25">
      <c r="H4703" s="1"/>
    </row>
    <row r="4704" spans="8:8" x14ac:dyDescent="0.25">
      <c r="H4704" s="1"/>
    </row>
    <row r="4705" spans="8:8" x14ac:dyDescent="0.25">
      <c r="H4705" s="1"/>
    </row>
    <row r="4706" spans="8:8" x14ac:dyDescent="0.25">
      <c r="H4706" s="1"/>
    </row>
    <row r="4707" spans="8:8" x14ac:dyDescent="0.25">
      <c r="H4707" s="1"/>
    </row>
    <row r="4708" spans="8:8" x14ac:dyDescent="0.25">
      <c r="H4708" s="1"/>
    </row>
    <row r="4709" spans="8:8" x14ac:dyDescent="0.25">
      <c r="H4709" s="1"/>
    </row>
    <row r="4710" spans="8:8" x14ac:dyDescent="0.25">
      <c r="H4710" s="1"/>
    </row>
    <row r="4711" spans="8:8" x14ac:dyDescent="0.25">
      <c r="H4711" s="1"/>
    </row>
    <row r="4712" spans="8:8" x14ac:dyDescent="0.25">
      <c r="H4712" s="1"/>
    </row>
    <row r="4713" spans="8:8" x14ac:dyDescent="0.25">
      <c r="H4713" s="1"/>
    </row>
    <row r="4714" spans="8:8" x14ac:dyDescent="0.25">
      <c r="H4714" s="1"/>
    </row>
    <row r="4715" spans="8:8" x14ac:dyDescent="0.25">
      <c r="H4715" s="1"/>
    </row>
    <row r="4716" spans="8:8" x14ac:dyDescent="0.25">
      <c r="H4716" s="1"/>
    </row>
    <row r="4717" spans="8:8" x14ac:dyDescent="0.25">
      <c r="H4717" s="1"/>
    </row>
    <row r="4718" spans="8:8" x14ac:dyDescent="0.25">
      <c r="H4718" s="1"/>
    </row>
    <row r="4719" spans="8:8" x14ac:dyDescent="0.25">
      <c r="H4719" s="1"/>
    </row>
    <row r="4720" spans="8:8" x14ac:dyDescent="0.25">
      <c r="H4720" s="1"/>
    </row>
    <row r="4721" spans="8:8" x14ac:dyDescent="0.25">
      <c r="H4721" s="1"/>
    </row>
    <row r="4722" spans="8:8" x14ac:dyDescent="0.25">
      <c r="H4722" s="1"/>
    </row>
    <row r="4723" spans="8:8" x14ac:dyDescent="0.25">
      <c r="H4723" s="1"/>
    </row>
    <row r="4724" spans="8:8" x14ac:dyDescent="0.25">
      <c r="H4724" s="1"/>
    </row>
    <row r="4725" spans="8:8" x14ac:dyDescent="0.25">
      <c r="H4725" s="1"/>
    </row>
    <row r="4726" spans="8:8" x14ac:dyDescent="0.25">
      <c r="H4726" s="1"/>
    </row>
    <row r="4727" spans="8:8" x14ac:dyDescent="0.25">
      <c r="H4727" s="1"/>
    </row>
    <row r="4728" spans="8:8" x14ac:dyDescent="0.25">
      <c r="H4728" s="1"/>
    </row>
    <row r="4729" spans="8:8" x14ac:dyDescent="0.25">
      <c r="H4729" s="1"/>
    </row>
    <row r="4730" spans="8:8" x14ac:dyDescent="0.25">
      <c r="H4730" s="1"/>
    </row>
    <row r="4731" spans="8:8" x14ac:dyDescent="0.25">
      <c r="H4731" s="1"/>
    </row>
    <row r="4732" spans="8:8" x14ac:dyDescent="0.25">
      <c r="H4732" s="1"/>
    </row>
    <row r="4733" spans="8:8" x14ac:dyDescent="0.25">
      <c r="H4733" s="1"/>
    </row>
    <row r="4734" spans="8:8" x14ac:dyDescent="0.25">
      <c r="H4734" s="1"/>
    </row>
    <row r="4735" spans="8:8" x14ac:dyDescent="0.25">
      <c r="H4735" s="1"/>
    </row>
    <row r="4736" spans="8:8" x14ac:dyDescent="0.25">
      <c r="H4736" s="1"/>
    </row>
    <row r="4737" spans="8:8" x14ac:dyDescent="0.25">
      <c r="H4737" s="1"/>
    </row>
    <row r="4738" spans="8:8" x14ac:dyDescent="0.25">
      <c r="H4738" s="1"/>
    </row>
    <row r="4739" spans="8:8" x14ac:dyDescent="0.25">
      <c r="H4739" s="1"/>
    </row>
    <row r="4740" spans="8:8" x14ac:dyDescent="0.25">
      <c r="H4740" s="1"/>
    </row>
    <row r="4741" spans="8:8" x14ac:dyDescent="0.25">
      <c r="H4741" s="1"/>
    </row>
    <row r="4742" spans="8:8" x14ac:dyDescent="0.25">
      <c r="H4742" s="1"/>
    </row>
    <row r="4743" spans="8:8" x14ac:dyDescent="0.25">
      <c r="H4743" s="1"/>
    </row>
    <row r="4744" spans="8:8" x14ac:dyDescent="0.25">
      <c r="H4744" s="1"/>
    </row>
    <row r="4745" spans="8:8" x14ac:dyDescent="0.25">
      <c r="H4745" s="1"/>
    </row>
    <row r="4746" spans="8:8" x14ac:dyDescent="0.25">
      <c r="H4746" s="1"/>
    </row>
    <row r="4747" spans="8:8" x14ac:dyDescent="0.25">
      <c r="H4747" s="1"/>
    </row>
    <row r="4748" spans="8:8" x14ac:dyDescent="0.25">
      <c r="H4748" s="1"/>
    </row>
    <row r="4749" spans="8:8" x14ac:dyDescent="0.25">
      <c r="H4749" s="1"/>
    </row>
    <row r="4750" spans="8:8" x14ac:dyDescent="0.25">
      <c r="H4750" s="1"/>
    </row>
    <row r="4751" spans="8:8" x14ac:dyDescent="0.25">
      <c r="H4751" s="1"/>
    </row>
    <row r="4752" spans="8:8" x14ac:dyDescent="0.25">
      <c r="H4752" s="1"/>
    </row>
    <row r="4753" spans="8:8" x14ac:dyDescent="0.25">
      <c r="H4753" s="1"/>
    </row>
    <row r="4754" spans="8:8" x14ac:dyDescent="0.25">
      <c r="H4754" s="1"/>
    </row>
    <row r="4755" spans="8:8" x14ac:dyDescent="0.25">
      <c r="H4755" s="1"/>
    </row>
    <row r="4756" spans="8:8" x14ac:dyDescent="0.25">
      <c r="H4756" s="1"/>
    </row>
    <row r="4757" spans="8:8" x14ac:dyDescent="0.25">
      <c r="H4757" s="1"/>
    </row>
    <row r="4758" spans="8:8" x14ac:dyDescent="0.25">
      <c r="H4758" s="1"/>
    </row>
    <row r="4759" spans="8:8" x14ac:dyDescent="0.25">
      <c r="H4759" s="1"/>
    </row>
    <row r="4760" spans="8:8" x14ac:dyDescent="0.25">
      <c r="H4760" s="1"/>
    </row>
    <row r="4761" spans="8:8" x14ac:dyDescent="0.25">
      <c r="H4761" s="1"/>
    </row>
    <row r="4762" spans="8:8" x14ac:dyDescent="0.25">
      <c r="H4762" s="1"/>
    </row>
    <row r="4763" spans="8:8" x14ac:dyDescent="0.25">
      <c r="H4763" s="1"/>
    </row>
    <row r="4764" spans="8:8" x14ac:dyDescent="0.25">
      <c r="H4764" s="1"/>
    </row>
    <row r="4765" spans="8:8" x14ac:dyDescent="0.25">
      <c r="H4765" s="1"/>
    </row>
    <row r="4766" spans="8:8" x14ac:dyDescent="0.25">
      <c r="H4766" s="1"/>
    </row>
    <row r="4767" spans="8:8" x14ac:dyDescent="0.25">
      <c r="H4767" s="1"/>
    </row>
    <row r="4768" spans="8:8" x14ac:dyDescent="0.25">
      <c r="H4768" s="1"/>
    </row>
    <row r="4769" spans="8:8" x14ac:dyDescent="0.25">
      <c r="H4769" s="1"/>
    </row>
    <row r="4770" spans="8:8" x14ac:dyDescent="0.25">
      <c r="H4770" s="1"/>
    </row>
    <row r="4771" spans="8:8" x14ac:dyDescent="0.25">
      <c r="H4771" s="1"/>
    </row>
    <row r="4772" spans="8:8" x14ac:dyDescent="0.25">
      <c r="H4772" s="1"/>
    </row>
    <row r="4773" spans="8:8" x14ac:dyDescent="0.25">
      <c r="H4773" s="1"/>
    </row>
    <row r="4774" spans="8:8" x14ac:dyDescent="0.25">
      <c r="H4774" s="1"/>
    </row>
    <row r="4775" spans="8:8" x14ac:dyDescent="0.25">
      <c r="H4775" s="1"/>
    </row>
    <row r="4776" spans="8:8" x14ac:dyDescent="0.25">
      <c r="H4776" s="1"/>
    </row>
    <row r="4777" spans="8:8" x14ac:dyDescent="0.25">
      <c r="H4777" s="1"/>
    </row>
    <row r="4778" spans="8:8" x14ac:dyDescent="0.25">
      <c r="H4778" s="1"/>
    </row>
    <row r="4779" spans="8:8" x14ac:dyDescent="0.25">
      <c r="H4779" s="1"/>
    </row>
    <row r="4780" spans="8:8" x14ac:dyDescent="0.25">
      <c r="H4780" s="1"/>
    </row>
    <row r="4781" spans="8:8" x14ac:dyDescent="0.25">
      <c r="H4781" s="1"/>
    </row>
    <row r="4782" spans="8:8" x14ac:dyDescent="0.25">
      <c r="H4782" s="1"/>
    </row>
    <row r="4783" spans="8:8" x14ac:dyDescent="0.25">
      <c r="H4783" s="1"/>
    </row>
    <row r="4784" spans="8:8" x14ac:dyDescent="0.25">
      <c r="H4784" s="1"/>
    </row>
    <row r="4785" spans="8:8" x14ac:dyDescent="0.25">
      <c r="H4785" s="1"/>
    </row>
    <row r="4786" spans="8:8" x14ac:dyDescent="0.25">
      <c r="H4786" s="1"/>
    </row>
    <row r="4787" spans="8:8" x14ac:dyDescent="0.25">
      <c r="H4787" s="1"/>
    </row>
    <row r="4788" spans="8:8" x14ac:dyDescent="0.25">
      <c r="H4788" s="1"/>
    </row>
    <row r="4789" spans="8:8" x14ac:dyDescent="0.25">
      <c r="H4789" s="1"/>
    </row>
    <row r="4790" spans="8:8" x14ac:dyDescent="0.25">
      <c r="H4790" s="1"/>
    </row>
    <row r="4791" spans="8:8" x14ac:dyDescent="0.25">
      <c r="H4791" s="1"/>
    </row>
    <row r="4792" spans="8:8" x14ac:dyDescent="0.25">
      <c r="H4792" s="1"/>
    </row>
    <row r="4793" spans="8:8" x14ac:dyDescent="0.25">
      <c r="H4793" s="1"/>
    </row>
    <row r="4794" spans="8:8" x14ac:dyDescent="0.25">
      <c r="H4794" s="1"/>
    </row>
    <row r="4795" spans="8:8" x14ac:dyDescent="0.25">
      <c r="H4795" s="1"/>
    </row>
    <row r="4796" spans="8:8" x14ac:dyDescent="0.25">
      <c r="H4796" s="1"/>
    </row>
    <row r="4797" spans="8:8" x14ac:dyDescent="0.25">
      <c r="H4797" s="1"/>
    </row>
    <row r="4798" spans="8:8" x14ac:dyDescent="0.25">
      <c r="H4798" s="1"/>
    </row>
    <row r="4799" spans="8:8" x14ac:dyDescent="0.25">
      <c r="H4799" s="1"/>
    </row>
    <row r="4800" spans="8:8" x14ac:dyDescent="0.25">
      <c r="H4800" s="1"/>
    </row>
    <row r="4801" spans="8:8" x14ac:dyDescent="0.25">
      <c r="H4801" s="1"/>
    </row>
    <row r="4802" spans="8:8" x14ac:dyDescent="0.25">
      <c r="H4802" s="1"/>
    </row>
    <row r="4803" spans="8:8" x14ac:dyDescent="0.25">
      <c r="H4803" s="1"/>
    </row>
    <row r="4804" spans="8:8" x14ac:dyDescent="0.25">
      <c r="H4804" s="1"/>
    </row>
    <row r="4805" spans="8:8" x14ac:dyDescent="0.25">
      <c r="H4805" s="1"/>
    </row>
    <row r="4806" spans="8:8" x14ac:dyDescent="0.25">
      <c r="H4806" s="1"/>
    </row>
    <row r="4807" spans="8:8" x14ac:dyDescent="0.25">
      <c r="H4807" s="1"/>
    </row>
    <row r="4808" spans="8:8" x14ac:dyDescent="0.25">
      <c r="H4808" s="1"/>
    </row>
    <row r="4809" spans="8:8" x14ac:dyDescent="0.25">
      <c r="H4809" s="1"/>
    </row>
    <row r="4810" spans="8:8" x14ac:dyDescent="0.25">
      <c r="H4810" s="1"/>
    </row>
    <row r="4811" spans="8:8" x14ac:dyDescent="0.25">
      <c r="H4811" s="1"/>
    </row>
    <row r="4812" spans="8:8" x14ac:dyDescent="0.25">
      <c r="H4812" s="1"/>
    </row>
    <row r="4813" spans="8:8" x14ac:dyDescent="0.25">
      <c r="H4813" s="1"/>
    </row>
    <row r="4814" spans="8:8" x14ac:dyDescent="0.25">
      <c r="H4814" s="1"/>
    </row>
    <row r="4815" spans="8:8" x14ac:dyDescent="0.25">
      <c r="H4815" s="1"/>
    </row>
    <row r="4816" spans="8:8" x14ac:dyDescent="0.25">
      <c r="H4816" s="1"/>
    </row>
    <row r="4817" spans="8:8" x14ac:dyDescent="0.25">
      <c r="H4817" s="1"/>
    </row>
    <row r="4818" spans="8:8" x14ac:dyDescent="0.25">
      <c r="H4818" s="1"/>
    </row>
    <row r="4819" spans="8:8" x14ac:dyDescent="0.25">
      <c r="H4819" s="1"/>
    </row>
    <row r="4820" spans="8:8" x14ac:dyDescent="0.25">
      <c r="H4820" s="1"/>
    </row>
    <row r="4821" spans="8:8" x14ac:dyDescent="0.25">
      <c r="H4821" s="1"/>
    </row>
    <row r="4822" spans="8:8" x14ac:dyDescent="0.25">
      <c r="H4822" s="1"/>
    </row>
    <row r="4823" spans="8:8" x14ac:dyDescent="0.25">
      <c r="H4823" s="1"/>
    </row>
    <row r="4824" spans="8:8" x14ac:dyDescent="0.25">
      <c r="H4824" s="1"/>
    </row>
    <row r="4825" spans="8:8" x14ac:dyDescent="0.25">
      <c r="H4825" s="1"/>
    </row>
    <row r="4826" spans="8:8" x14ac:dyDescent="0.25">
      <c r="H4826" s="1"/>
    </row>
    <row r="4827" spans="8:8" x14ac:dyDescent="0.25">
      <c r="H4827" s="1"/>
    </row>
    <row r="4828" spans="8:8" x14ac:dyDescent="0.25">
      <c r="H4828" s="1"/>
    </row>
    <row r="4829" spans="8:8" x14ac:dyDescent="0.25">
      <c r="H4829" s="1"/>
    </row>
    <row r="4830" spans="8:8" x14ac:dyDescent="0.25">
      <c r="H4830" s="1"/>
    </row>
    <row r="4831" spans="8:8" x14ac:dyDescent="0.25">
      <c r="H4831" s="1"/>
    </row>
    <row r="4832" spans="8:8" x14ac:dyDescent="0.25">
      <c r="H4832" s="1"/>
    </row>
    <row r="4833" spans="8:8" x14ac:dyDescent="0.25">
      <c r="H4833" s="1"/>
    </row>
    <row r="4834" spans="8:8" x14ac:dyDescent="0.25">
      <c r="H4834" s="1"/>
    </row>
    <row r="4835" spans="8:8" x14ac:dyDescent="0.25">
      <c r="H4835" s="1"/>
    </row>
    <row r="4836" spans="8:8" x14ac:dyDescent="0.25">
      <c r="H4836" s="1"/>
    </row>
    <row r="4837" spans="8:8" x14ac:dyDescent="0.25">
      <c r="H4837" s="1"/>
    </row>
    <row r="4838" spans="8:8" x14ac:dyDescent="0.25">
      <c r="H4838" s="1"/>
    </row>
    <row r="4839" spans="8:8" x14ac:dyDescent="0.25">
      <c r="H4839" s="1"/>
    </row>
    <row r="4840" spans="8:8" x14ac:dyDescent="0.25">
      <c r="H4840" s="1"/>
    </row>
    <row r="4841" spans="8:8" x14ac:dyDescent="0.25">
      <c r="H4841" s="1"/>
    </row>
    <row r="4842" spans="8:8" x14ac:dyDescent="0.25">
      <c r="H4842" s="1"/>
    </row>
    <row r="4843" spans="8:8" x14ac:dyDescent="0.25">
      <c r="H4843" s="1"/>
    </row>
    <row r="4844" spans="8:8" x14ac:dyDescent="0.25">
      <c r="H4844" s="1"/>
    </row>
    <row r="4845" spans="8:8" x14ac:dyDescent="0.25">
      <c r="H4845" s="1"/>
    </row>
    <row r="4846" spans="8:8" x14ac:dyDescent="0.25">
      <c r="H4846" s="1"/>
    </row>
    <row r="4847" spans="8:8" x14ac:dyDescent="0.25">
      <c r="H4847" s="1"/>
    </row>
    <row r="4848" spans="8:8" x14ac:dyDescent="0.25">
      <c r="H4848" s="1"/>
    </row>
    <row r="4849" spans="8:8" x14ac:dyDescent="0.25">
      <c r="H4849" s="1"/>
    </row>
    <row r="4850" spans="8:8" x14ac:dyDescent="0.25">
      <c r="H4850" s="1"/>
    </row>
    <row r="4851" spans="8:8" x14ac:dyDescent="0.25">
      <c r="H4851" s="1"/>
    </row>
    <row r="4852" spans="8:8" x14ac:dyDescent="0.25">
      <c r="H4852" s="1"/>
    </row>
    <row r="4853" spans="8:8" x14ac:dyDescent="0.25">
      <c r="H4853" s="1"/>
    </row>
    <row r="4854" spans="8:8" x14ac:dyDescent="0.25">
      <c r="H4854" s="1"/>
    </row>
    <row r="4855" spans="8:8" x14ac:dyDescent="0.25">
      <c r="H4855" s="1"/>
    </row>
    <row r="4856" spans="8:8" x14ac:dyDescent="0.25">
      <c r="H4856" s="1"/>
    </row>
    <row r="4857" spans="8:8" x14ac:dyDescent="0.25">
      <c r="H4857" s="1"/>
    </row>
    <row r="4858" spans="8:8" x14ac:dyDescent="0.25">
      <c r="H4858" s="1"/>
    </row>
    <row r="4859" spans="8:8" x14ac:dyDescent="0.25">
      <c r="H4859" s="1"/>
    </row>
    <row r="4860" spans="8:8" x14ac:dyDescent="0.25">
      <c r="H4860" s="1"/>
    </row>
    <row r="4861" spans="8:8" x14ac:dyDescent="0.25">
      <c r="H4861" s="1"/>
    </row>
    <row r="4862" spans="8:8" x14ac:dyDescent="0.25">
      <c r="H4862" s="1"/>
    </row>
    <row r="4863" spans="8:8" x14ac:dyDescent="0.25">
      <c r="H4863" s="1"/>
    </row>
    <row r="4864" spans="8:8" x14ac:dyDescent="0.25">
      <c r="H4864" s="1"/>
    </row>
    <row r="4865" spans="8:8" x14ac:dyDescent="0.25">
      <c r="H4865" s="1"/>
    </row>
    <row r="4866" spans="8:8" x14ac:dyDescent="0.25">
      <c r="H4866" s="1"/>
    </row>
    <row r="4867" spans="8:8" x14ac:dyDescent="0.25">
      <c r="H4867" s="1"/>
    </row>
    <row r="4868" spans="8:8" x14ac:dyDescent="0.25">
      <c r="H4868" s="1"/>
    </row>
    <row r="4869" spans="8:8" x14ac:dyDescent="0.25">
      <c r="H4869" s="1"/>
    </row>
    <row r="4870" spans="8:8" x14ac:dyDescent="0.25">
      <c r="H4870" s="1"/>
    </row>
    <row r="4871" spans="8:8" x14ac:dyDescent="0.25">
      <c r="H4871" s="1"/>
    </row>
    <row r="4872" spans="8:8" x14ac:dyDescent="0.25">
      <c r="H4872" s="1"/>
    </row>
    <row r="4873" spans="8:8" x14ac:dyDescent="0.25">
      <c r="H4873" s="1"/>
    </row>
    <row r="4874" spans="8:8" x14ac:dyDescent="0.25">
      <c r="H4874" s="1"/>
    </row>
    <row r="4875" spans="8:8" x14ac:dyDescent="0.25">
      <c r="H4875" s="1"/>
    </row>
    <row r="4876" spans="8:8" x14ac:dyDescent="0.25">
      <c r="H4876" s="1"/>
    </row>
    <row r="4877" spans="8:8" x14ac:dyDescent="0.25">
      <c r="H4877" s="1"/>
    </row>
    <row r="4878" spans="8:8" x14ac:dyDescent="0.25">
      <c r="H4878" s="1"/>
    </row>
    <row r="4879" spans="8:8" x14ac:dyDescent="0.25">
      <c r="H4879" s="1"/>
    </row>
    <row r="4880" spans="8:8" x14ac:dyDescent="0.25">
      <c r="H4880" s="1"/>
    </row>
    <row r="4881" spans="8:8" x14ac:dyDescent="0.25">
      <c r="H4881" s="1"/>
    </row>
    <row r="4882" spans="8:8" x14ac:dyDescent="0.25">
      <c r="H4882" s="1"/>
    </row>
    <row r="4883" spans="8:8" x14ac:dyDescent="0.25">
      <c r="H4883" s="1"/>
    </row>
    <row r="4884" spans="8:8" x14ac:dyDescent="0.25">
      <c r="H4884" s="1"/>
    </row>
    <row r="4885" spans="8:8" x14ac:dyDescent="0.25">
      <c r="H4885" s="1"/>
    </row>
    <row r="4886" spans="8:8" x14ac:dyDescent="0.25">
      <c r="H4886" s="1"/>
    </row>
    <row r="4887" spans="8:8" x14ac:dyDescent="0.25">
      <c r="H4887" s="1"/>
    </row>
    <row r="4888" spans="8:8" x14ac:dyDescent="0.25">
      <c r="H4888" s="1"/>
    </row>
    <row r="4889" spans="8:8" x14ac:dyDescent="0.25">
      <c r="H4889" s="1"/>
    </row>
    <row r="4890" spans="8:8" x14ac:dyDescent="0.25">
      <c r="H4890" s="1"/>
    </row>
    <row r="4891" spans="8:8" x14ac:dyDescent="0.25">
      <c r="H4891" s="1"/>
    </row>
    <row r="4892" spans="8:8" x14ac:dyDescent="0.25">
      <c r="H4892" s="1"/>
    </row>
    <row r="4893" spans="8:8" x14ac:dyDescent="0.25">
      <c r="H4893" s="1"/>
    </row>
    <row r="4894" spans="8:8" x14ac:dyDescent="0.25">
      <c r="H4894" s="1"/>
    </row>
    <row r="4895" spans="8:8" x14ac:dyDescent="0.25">
      <c r="H4895" s="1"/>
    </row>
    <row r="4896" spans="8:8" x14ac:dyDescent="0.25">
      <c r="H4896" s="1"/>
    </row>
    <row r="4897" spans="8:8" x14ac:dyDescent="0.25">
      <c r="H4897" s="1"/>
    </row>
    <row r="4898" spans="8:8" x14ac:dyDescent="0.25">
      <c r="H4898" s="1"/>
    </row>
    <row r="4899" spans="8:8" x14ac:dyDescent="0.25">
      <c r="H4899" s="1"/>
    </row>
    <row r="4900" spans="8:8" x14ac:dyDescent="0.25">
      <c r="H4900" s="1"/>
    </row>
    <row r="4901" spans="8:8" x14ac:dyDescent="0.25">
      <c r="H4901" s="1"/>
    </row>
    <row r="4902" spans="8:8" x14ac:dyDescent="0.25">
      <c r="H4902" s="1"/>
    </row>
    <row r="4903" spans="8:8" x14ac:dyDescent="0.25">
      <c r="H4903" s="1"/>
    </row>
    <row r="4904" spans="8:8" x14ac:dyDescent="0.25">
      <c r="H4904" s="1"/>
    </row>
    <row r="4905" spans="8:8" x14ac:dyDescent="0.25">
      <c r="H4905" s="1"/>
    </row>
    <row r="4906" spans="8:8" x14ac:dyDescent="0.25">
      <c r="H4906" s="1"/>
    </row>
    <row r="4907" spans="8:8" x14ac:dyDescent="0.25">
      <c r="H4907" s="1"/>
    </row>
    <row r="4908" spans="8:8" x14ac:dyDescent="0.25">
      <c r="H4908" s="1"/>
    </row>
    <row r="4909" spans="8:8" x14ac:dyDescent="0.25">
      <c r="H4909" s="1"/>
    </row>
    <row r="4910" spans="8:8" x14ac:dyDescent="0.25">
      <c r="H4910" s="1"/>
    </row>
    <row r="4911" spans="8:8" x14ac:dyDescent="0.25">
      <c r="H4911" s="1"/>
    </row>
    <row r="4912" spans="8:8" x14ac:dyDescent="0.25">
      <c r="H4912" s="1"/>
    </row>
    <row r="4913" spans="8:8" x14ac:dyDescent="0.25">
      <c r="H4913" s="1"/>
    </row>
    <row r="4914" spans="8:8" x14ac:dyDescent="0.25">
      <c r="H4914" s="1"/>
    </row>
    <row r="4915" spans="8:8" x14ac:dyDescent="0.25">
      <c r="H4915" s="1"/>
    </row>
    <row r="4916" spans="8:8" x14ac:dyDescent="0.25">
      <c r="H4916" s="1"/>
    </row>
    <row r="4917" spans="8:8" x14ac:dyDescent="0.25">
      <c r="H4917" s="1"/>
    </row>
    <row r="4918" spans="8:8" x14ac:dyDescent="0.25">
      <c r="H4918" s="1"/>
    </row>
    <row r="4919" spans="8:8" x14ac:dyDescent="0.25">
      <c r="H4919" s="1"/>
    </row>
    <row r="4920" spans="8:8" x14ac:dyDescent="0.25">
      <c r="H4920" s="1"/>
    </row>
    <row r="4921" spans="8:8" x14ac:dyDescent="0.25">
      <c r="H4921" s="1"/>
    </row>
    <row r="4922" spans="8:8" x14ac:dyDescent="0.25">
      <c r="H4922" s="1"/>
    </row>
    <row r="4923" spans="8:8" x14ac:dyDescent="0.25">
      <c r="H4923" s="1"/>
    </row>
    <row r="4924" spans="8:8" x14ac:dyDescent="0.25">
      <c r="H4924" s="1"/>
    </row>
    <row r="4925" spans="8:8" x14ac:dyDescent="0.25">
      <c r="H4925" s="1"/>
    </row>
    <row r="4926" spans="8:8" x14ac:dyDescent="0.25">
      <c r="H4926" s="1"/>
    </row>
    <row r="4927" spans="8:8" x14ac:dyDescent="0.25">
      <c r="H4927" s="1"/>
    </row>
    <row r="4928" spans="8:8" x14ac:dyDescent="0.25">
      <c r="H4928" s="1"/>
    </row>
    <row r="4929" spans="8:8" x14ac:dyDescent="0.25">
      <c r="H4929" s="1"/>
    </row>
    <row r="4930" spans="8:8" x14ac:dyDescent="0.25">
      <c r="H4930" s="1"/>
    </row>
    <row r="4931" spans="8:8" x14ac:dyDescent="0.25">
      <c r="H4931" s="1"/>
    </row>
    <row r="4932" spans="8:8" x14ac:dyDescent="0.25">
      <c r="H4932" s="1"/>
    </row>
    <row r="4933" spans="8:8" x14ac:dyDescent="0.25">
      <c r="H4933" s="1"/>
    </row>
    <row r="4934" spans="8:8" x14ac:dyDescent="0.25">
      <c r="H4934" s="1"/>
    </row>
    <row r="4935" spans="8:8" x14ac:dyDescent="0.25">
      <c r="H4935" s="1"/>
    </row>
    <row r="4936" spans="8:8" x14ac:dyDescent="0.25">
      <c r="H4936" s="1"/>
    </row>
    <row r="4937" spans="8:8" x14ac:dyDescent="0.25">
      <c r="H4937" s="1"/>
    </row>
    <row r="4938" spans="8:8" x14ac:dyDescent="0.25">
      <c r="H4938" s="1"/>
    </row>
    <row r="4939" spans="8:8" x14ac:dyDescent="0.25">
      <c r="H4939" s="1"/>
    </row>
    <row r="4940" spans="8:8" x14ac:dyDescent="0.25">
      <c r="H4940" s="1"/>
    </row>
    <row r="4941" spans="8:8" x14ac:dyDescent="0.25">
      <c r="H4941" s="1"/>
    </row>
    <row r="4942" spans="8:8" x14ac:dyDescent="0.25">
      <c r="H4942" s="1"/>
    </row>
    <row r="4943" spans="8:8" x14ac:dyDescent="0.25">
      <c r="H4943" s="1"/>
    </row>
    <row r="4944" spans="8:8" x14ac:dyDescent="0.25">
      <c r="H4944" s="1"/>
    </row>
    <row r="4945" spans="8:8" x14ac:dyDescent="0.25">
      <c r="H4945" s="1"/>
    </row>
    <row r="4946" spans="8:8" x14ac:dyDescent="0.25">
      <c r="H4946" s="1"/>
    </row>
    <row r="4947" spans="8:8" x14ac:dyDescent="0.25">
      <c r="H4947" s="1"/>
    </row>
    <row r="4948" spans="8:8" x14ac:dyDescent="0.25">
      <c r="H4948" s="1"/>
    </row>
    <row r="4949" spans="8:8" x14ac:dyDescent="0.25">
      <c r="H4949" s="1"/>
    </row>
    <row r="4950" spans="8:8" x14ac:dyDescent="0.25">
      <c r="H4950" s="1"/>
    </row>
    <row r="4951" spans="8:8" x14ac:dyDescent="0.25">
      <c r="H4951" s="1"/>
    </row>
    <row r="4952" spans="8:8" x14ac:dyDescent="0.25">
      <c r="H4952" s="1"/>
    </row>
    <row r="4953" spans="8:8" x14ac:dyDescent="0.25">
      <c r="H4953" s="1"/>
    </row>
    <row r="4954" spans="8:8" x14ac:dyDescent="0.25">
      <c r="H4954" s="1"/>
    </row>
    <row r="4955" spans="8:8" x14ac:dyDescent="0.25">
      <c r="H4955" s="1"/>
    </row>
    <row r="4956" spans="8:8" x14ac:dyDescent="0.25">
      <c r="H4956" s="1"/>
    </row>
    <row r="4957" spans="8:8" x14ac:dyDescent="0.25">
      <c r="H4957" s="1"/>
    </row>
    <row r="4958" spans="8:8" x14ac:dyDescent="0.25">
      <c r="H4958" s="1"/>
    </row>
    <row r="4959" spans="8:8" x14ac:dyDescent="0.25">
      <c r="H4959" s="1"/>
    </row>
    <row r="4960" spans="8:8" x14ac:dyDescent="0.25">
      <c r="H4960" s="1"/>
    </row>
    <row r="4961" spans="8:8" x14ac:dyDescent="0.25">
      <c r="H4961" s="1"/>
    </row>
    <row r="4962" spans="8:8" x14ac:dyDescent="0.25">
      <c r="H4962" s="1"/>
    </row>
    <row r="4963" spans="8:8" x14ac:dyDescent="0.25">
      <c r="H4963" s="1"/>
    </row>
    <row r="4964" spans="8:8" x14ac:dyDescent="0.25">
      <c r="H4964" s="1"/>
    </row>
    <row r="4965" spans="8:8" x14ac:dyDescent="0.25">
      <c r="H4965" s="1"/>
    </row>
    <row r="4966" spans="8:8" x14ac:dyDescent="0.25">
      <c r="H4966" s="1"/>
    </row>
    <row r="4967" spans="8:8" x14ac:dyDescent="0.25">
      <c r="H4967" s="1"/>
    </row>
    <row r="4968" spans="8:8" x14ac:dyDescent="0.25">
      <c r="H4968" s="1"/>
    </row>
    <row r="4969" spans="8:8" x14ac:dyDescent="0.25">
      <c r="H4969" s="1"/>
    </row>
    <row r="4970" spans="8:8" x14ac:dyDescent="0.25">
      <c r="H4970" s="1"/>
    </row>
    <row r="4971" spans="8:8" x14ac:dyDescent="0.25">
      <c r="H4971" s="1"/>
    </row>
    <row r="4972" spans="8:8" x14ac:dyDescent="0.25">
      <c r="H4972" s="1"/>
    </row>
    <row r="4973" spans="8:8" x14ac:dyDescent="0.25">
      <c r="H4973" s="1"/>
    </row>
    <row r="4974" spans="8:8" x14ac:dyDescent="0.25">
      <c r="H4974" s="1"/>
    </row>
    <row r="4975" spans="8:8" x14ac:dyDescent="0.25">
      <c r="H4975" s="1"/>
    </row>
    <row r="4976" spans="8:8" x14ac:dyDescent="0.25">
      <c r="H4976" s="1"/>
    </row>
    <row r="4977" spans="8:8" x14ac:dyDescent="0.25">
      <c r="H4977" s="1"/>
    </row>
    <row r="4978" spans="8:8" x14ac:dyDescent="0.25">
      <c r="H4978" s="1"/>
    </row>
    <row r="4979" spans="8:8" x14ac:dyDescent="0.25">
      <c r="H4979" s="1"/>
    </row>
    <row r="4980" spans="8:8" x14ac:dyDescent="0.25">
      <c r="H4980" s="1"/>
    </row>
    <row r="4981" spans="8:8" x14ac:dyDescent="0.25">
      <c r="H4981" s="1"/>
    </row>
    <row r="4982" spans="8:8" x14ac:dyDescent="0.25">
      <c r="H4982" s="1"/>
    </row>
    <row r="4983" spans="8:8" x14ac:dyDescent="0.25">
      <c r="H4983" s="1"/>
    </row>
    <row r="4984" spans="8:8" x14ac:dyDescent="0.25">
      <c r="H4984" s="1"/>
    </row>
    <row r="4985" spans="8:8" x14ac:dyDescent="0.25">
      <c r="H4985" s="1"/>
    </row>
    <row r="4986" spans="8:8" x14ac:dyDescent="0.25">
      <c r="H4986" s="1"/>
    </row>
    <row r="4987" spans="8:8" x14ac:dyDescent="0.25">
      <c r="H4987" s="1"/>
    </row>
    <row r="4988" spans="8:8" x14ac:dyDescent="0.25">
      <c r="H4988" s="1"/>
    </row>
    <row r="4989" spans="8:8" x14ac:dyDescent="0.25">
      <c r="H4989" s="1"/>
    </row>
    <row r="4990" spans="8:8" x14ac:dyDescent="0.25">
      <c r="H4990" s="1"/>
    </row>
    <row r="4991" spans="8:8" x14ac:dyDescent="0.25">
      <c r="H4991" s="1"/>
    </row>
    <row r="4992" spans="8:8" x14ac:dyDescent="0.25">
      <c r="H4992" s="1"/>
    </row>
    <row r="4993" spans="8:8" x14ac:dyDescent="0.25">
      <c r="H4993" s="1"/>
    </row>
    <row r="4994" spans="8:8" x14ac:dyDescent="0.25">
      <c r="H4994" s="1"/>
    </row>
    <row r="4995" spans="8:8" x14ac:dyDescent="0.25">
      <c r="H4995" s="1"/>
    </row>
    <row r="4996" spans="8:8" x14ac:dyDescent="0.25">
      <c r="H4996" s="1"/>
    </row>
    <row r="4997" spans="8:8" x14ac:dyDescent="0.25">
      <c r="H4997" s="1"/>
    </row>
    <row r="4998" spans="8:8" x14ac:dyDescent="0.25">
      <c r="H4998" s="1"/>
    </row>
    <row r="4999" spans="8:8" x14ac:dyDescent="0.25">
      <c r="H4999" s="1"/>
    </row>
    <row r="5000" spans="8:8" x14ac:dyDescent="0.25">
      <c r="H5000" s="1"/>
    </row>
    <row r="5001" spans="8:8" x14ac:dyDescent="0.25">
      <c r="H5001" s="1"/>
    </row>
    <row r="5002" spans="8:8" x14ac:dyDescent="0.25">
      <c r="H5002" s="1"/>
    </row>
    <row r="5003" spans="8:8" x14ac:dyDescent="0.25">
      <c r="H5003" s="1"/>
    </row>
    <row r="5004" spans="8:8" x14ac:dyDescent="0.25">
      <c r="H5004" s="1"/>
    </row>
    <row r="5005" spans="8:8" x14ac:dyDescent="0.25">
      <c r="H5005" s="1"/>
    </row>
    <row r="5006" spans="8:8" x14ac:dyDescent="0.25">
      <c r="H5006" s="1"/>
    </row>
    <row r="5007" spans="8:8" x14ac:dyDescent="0.25">
      <c r="H5007" s="1"/>
    </row>
    <row r="5008" spans="8:8" x14ac:dyDescent="0.25">
      <c r="H5008" s="1"/>
    </row>
    <row r="5009" spans="8:8" x14ac:dyDescent="0.25">
      <c r="H5009" s="1"/>
    </row>
    <row r="5010" spans="8:8" x14ac:dyDescent="0.25">
      <c r="H5010" s="1"/>
    </row>
    <row r="5011" spans="8:8" x14ac:dyDescent="0.25">
      <c r="H5011" s="1"/>
    </row>
    <row r="5012" spans="8:8" x14ac:dyDescent="0.25">
      <c r="H5012" s="1"/>
    </row>
    <row r="5013" spans="8:8" x14ac:dyDescent="0.25">
      <c r="H5013" s="1"/>
    </row>
    <row r="5014" spans="8:8" x14ac:dyDescent="0.25">
      <c r="H5014" s="1"/>
    </row>
    <row r="5015" spans="8:8" x14ac:dyDescent="0.25">
      <c r="H5015" s="1"/>
    </row>
    <row r="5016" spans="8:8" x14ac:dyDescent="0.25">
      <c r="H5016" s="1"/>
    </row>
    <row r="5017" spans="8:8" x14ac:dyDescent="0.25">
      <c r="H5017" s="1"/>
    </row>
    <row r="5018" spans="8:8" x14ac:dyDescent="0.25">
      <c r="H5018" s="1"/>
    </row>
    <row r="5019" spans="8:8" x14ac:dyDescent="0.25">
      <c r="H5019" s="1"/>
    </row>
    <row r="5020" spans="8:8" x14ac:dyDescent="0.25">
      <c r="H5020" s="1"/>
    </row>
    <row r="5021" spans="8:8" x14ac:dyDescent="0.25">
      <c r="H5021" s="1"/>
    </row>
    <row r="5022" spans="8:8" x14ac:dyDescent="0.25">
      <c r="H5022" s="1"/>
    </row>
    <row r="5023" spans="8:8" x14ac:dyDescent="0.25">
      <c r="H5023" s="1"/>
    </row>
    <row r="5024" spans="8:8" x14ac:dyDescent="0.25">
      <c r="H5024" s="1"/>
    </row>
    <row r="5025" spans="8:8" x14ac:dyDescent="0.25">
      <c r="H5025" s="1"/>
    </row>
    <row r="5026" spans="8:8" x14ac:dyDescent="0.25">
      <c r="H5026" s="1"/>
    </row>
    <row r="5027" spans="8:8" x14ac:dyDescent="0.25">
      <c r="H5027" s="1"/>
    </row>
    <row r="5028" spans="8:8" x14ac:dyDescent="0.25">
      <c r="H5028" s="1"/>
    </row>
    <row r="5029" spans="8:8" x14ac:dyDescent="0.25">
      <c r="H5029" s="1"/>
    </row>
    <row r="5030" spans="8:8" x14ac:dyDescent="0.25">
      <c r="H5030" s="1"/>
    </row>
    <row r="5031" spans="8:8" x14ac:dyDescent="0.25">
      <c r="H5031" s="1"/>
    </row>
    <row r="5032" spans="8:8" x14ac:dyDescent="0.25">
      <c r="H5032" s="1"/>
    </row>
    <row r="5033" spans="8:8" x14ac:dyDescent="0.25">
      <c r="H5033" s="1"/>
    </row>
    <row r="5034" spans="8:8" x14ac:dyDescent="0.25">
      <c r="H5034" s="1"/>
    </row>
    <row r="5035" spans="8:8" x14ac:dyDescent="0.25">
      <c r="H5035" s="1"/>
    </row>
    <row r="5036" spans="8:8" x14ac:dyDescent="0.25">
      <c r="H5036" s="1"/>
    </row>
    <row r="5037" spans="8:8" x14ac:dyDescent="0.25">
      <c r="H5037" s="1"/>
    </row>
    <row r="5038" spans="8:8" x14ac:dyDescent="0.25">
      <c r="H5038" s="1"/>
    </row>
    <row r="5039" spans="8:8" x14ac:dyDescent="0.25">
      <c r="H5039" s="1"/>
    </row>
    <row r="5040" spans="8:8" x14ac:dyDescent="0.25">
      <c r="H5040" s="1"/>
    </row>
    <row r="5041" spans="8:8" x14ac:dyDescent="0.25">
      <c r="H5041" s="1"/>
    </row>
    <row r="5042" spans="8:8" x14ac:dyDescent="0.25">
      <c r="H5042" s="1"/>
    </row>
    <row r="5043" spans="8:8" x14ac:dyDescent="0.25">
      <c r="H5043" s="1"/>
    </row>
    <row r="5044" spans="8:8" x14ac:dyDescent="0.25">
      <c r="H5044" s="1"/>
    </row>
    <row r="5045" spans="8:8" x14ac:dyDescent="0.25">
      <c r="H5045" s="1"/>
    </row>
    <row r="5046" spans="8:8" x14ac:dyDescent="0.25">
      <c r="H5046" s="1"/>
    </row>
    <row r="5047" spans="8:8" x14ac:dyDescent="0.25">
      <c r="H5047" s="1"/>
    </row>
    <row r="5048" spans="8:8" x14ac:dyDescent="0.25">
      <c r="H5048" s="1"/>
    </row>
    <row r="5049" spans="8:8" x14ac:dyDescent="0.25">
      <c r="H5049" s="1"/>
    </row>
    <row r="5050" spans="8:8" x14ac:dyDescent="0.25">
      <c r="H5050" s="1"/>
    </row>
    <row r="5051" spans="8:8" x14ac:dyDescent="0.25">
      <c r="H5051" s="1"/>
    </row>
    <row r="5052" spans="8:8" x14ac:dyDescent="0.25">
      <c r="H5052" s="1"/>
    </row>
    <row r="5053" spans="8:8" x14ac:dyDescent="0.25">
      <c r="H5053" s="1"/>
    </row>
    <row r="5054" spans="8:8" x14ac:dyDescent="0.25">
      <c r="H5054" s="1"/>
    </row>
    <row r="5055" spans="8:8" x14ac:dyDescent="0.25">
      <c r="H5055" s="1"/>
    </row>
    <row r="5056" spans="8:8" x14ac:dyDescent="0.25">
      <c r="H5056" s="1"/>
    </row>
    <row r="5057" spans="8:8" x14ac:dyDescent="0.25">
      <c r="H5057" s="1"/>
    </row>
    <row r="5058" spans="8:8" x14ac:dyDescent="0.25">
      <c r="H5058" s="1"/>
    </row>
    <row r="5059" spans="8:8" x14ac:dyDescent="0.25">
      <c r="H5059" s="1"/>
    </row>
    <row r="5060" spans="8:8" x14ac:dyDescent="0.25">
      <c r="H5060" s="1"/>
    </row>
    <row r="5061" spans="8:8" x14ac:dyDescent="0.25">
      <c r="H5061" s="1"/>
    </row>
    <row r="5062" spans="8:8" x14ac:dyDescent="0.25">
      <c r="H5062" s="1"/>
    </row>
    <row r="5063" spans="8:8" x14ac:dyDescent="0.25">
      <c r="H5063" s="1"/>
    </row>
    <row r="5064" spans="8:8" x14ac:dyDescent="0.25">
      <c r="H5064" s="1"/>
    </row>
    <row r="5065" spans="8:8" x14ac:dyDescent="0.25">
      <c r="H5065" s="1"/>
    </row>
    <row r="5066" spans="8:8" x14ac:dyDescent="0.25">
      <c r="H5066" s="1"/>
    </row>
    <row r="5067" spans="8:8" x14ac:dyDescent="0.25">
      <c r="H5067" s="1"/>
    </row>
    <row r="5068" spans="8:8" x14ac:dyDescent="0.25">
      <c r="H5068" s="1"/>
    </row>
    <row r="5069" spans="8:8" x14ac:dyDescent="0.25">
      <c r="H5069" s="1"/>
    </row>
    <row r="5070" spans="8:8" x14ac:dyDescent="0.25">
      <c r="H5070" s="1"/>
    </row>
    <row r="5071" spans="8:8" x14ac:dyDescent="0.25">
      <c r="H5071" s="1"/>
    </row>
    <row r="5072" spans="8:8" x14ac:dyDescent="0.25">
      <c r="H5072" s="1"/>
    </row>
    <row r="5073" spans="8:8" x14ac:dyDescent="0.25">
      <c r="H5073" s="1"/>
    </row>
    <row r="5074" spans="8:8" x14ac:dyDescent="0.25">
      <c r="H5074" s="1"/>
    </row>
    <row r="5075" spans="8:8" x14ac:dyDescent="0.25">
      <c r="H5075" s="1"/>
    </row>
    <row r="5076" spans="8:8" x14ac:dyDescent="0.25">
      <c r="H5076" s="1"/>
    </row>
    <row r="5077" spans="8:8" x14ac:dyDescent="0.25">
      <c r="H5077" s="1"/>
    </row>
    <row r="5078" spans="8:8" x14ac:dyDescent="0.25">
      <c r="H5078" s="1"/>
    </row>
    <row r="5079" spans="8:8" x14ac:dyDescent="0.25">
      <c r="H5079" s="1"/>
    </row>
    <row r="5080" spans="8:8" x14ac:dyDescent="0.25">
      <c r="H5080" s="1"/>
    </row>
    <row r="5081" spans="8:8" x14ac:dyDescent="0.25">
      <c r="H5081" s="1"/>
    </row>
    <row r="5082" spans="8:8" x14ac:dyDescent="0.25">
      <c r="H5082" s="1"/>
    </row>
    <row r="5083" spans="8:8" x14ac:dyDescent="0.25">
      <c r="H5083" s="1"/>
    </row>
    <row r="5084" spans="8:8" x14ac:dyDescent="0.25">
      <c r="H5084" s="1"/>
    </row>
    <row r="5085" spans="8:8" x14ac:dyDescent="0.25">
      <c r="H5085" s="1"/>
    </row>
    <row r="5086" spans="8:8" x14ac:dyDescent="0.25">
      <c r="H5086" s="1"/>
    </row>
    <row r="5087" spans="8:8" x14ac:dyDescent="0.25">
      <c r="H5087" s="1"/>
    </row>
    <row r="5088" spans="8:8" x14ac:dyDescent="0.25">
      <c r="H5088" s="1"/>
    </row>
    <row r="5089" spans="8:8" x14ac:dyDescent="0.25">
      <c r="H5089" s="1"/>
    </row>
    <row r="5090" spans="8:8" x14ac:dyDescent="0.25">
      <c r="H5090" s="1"/>
    </row>
    <row r="5091" spans="8:8" x14ac:dyDescent="0.25">
      <c r="H5091" s="1"/>
    </row>
    <row r="5092" spans="8:8" x14ac:dyDescent="0.25">
      <c r="H5092" s="1"/>
    </row>
    <row r="5093" spans="8:8" x14ac:dyDescent="0.25">
      <c r="H5093" s="1"/>
    </row>
    <row r="5094" spans="8:8" x14ac:dyDescent="0.25">
      <c r="H5094" s="1"/>
    </row>
    <row r="5095" spans="8:8" x14ac:dyDescent="0.25">
      <c r="H5095" s="1"/>
    </row>
    <row r="5096" spans="8:8" x14ac:dyDescent="0.25">
      <c r="H5096" s="1"/>
    </row>
    <row r="5097" spans="8:8" x14ac:dyDescent="0.25">
      <c r="H5097" s="1"/>
    </row>
    <row r="5098" spans="8:8" x14ac:dyDescent="0.25">
      <c r="H5098" s="1"/>
    </row>
    <row r="5099" spans="8:8" x14ac:dyDescent="0.25">
      <c r="H5099" s="1"/>
    </row>
    <row r="5100" spans="8:8" x14ac:dyDescent="0.25">
      <c r="H5100" s="1"/>
    </row>
    <row r="5101" spans="8:8" x14ac:dyDescent="0.25">
      <c r="H5101" s="1"/>
    </row>
    <row r="5102" spans="8:8" x14ac:dyDescent="0.25">
      <c r="H5102" s="1"/>
    </row>
    <row r="5103" spans="8:8" x14ac:dyDescent="0.25">
      <c r="H5103" s="1"/>
    </row>
    <row r="5104" spans="8:8" x14ac:dyDescent="0.25">
      <c r="H5104" s="1"/>
    </row>
    <row r="5105" spans="8:8" x14ac:dyDescent="0.25">
      <c r="H5105" s="1"/>
    </row>
    <row r="5106" spans="8:8" x14ac:dyDescent="0.25">
      <c r="H5106" s="1"/>
    </row>
    <row r="5107" spans="8:8" x14ac:dyDescent="0.25">
      <c r="H5107" s="1"/>
    </row>
    <row r="5108" spans="8:8" x14ac:dyDescent="0.25">
      <c r="H5108" s="1"/>
    </row>
    <row r="5109" spans="8:8" x14ac:dyDescent="0.25">
      <c r="H5109" s="1"/>
    </row>
    <row r="5110" spans="8:8" x14ac:dyDescent="0.25">
      <c r="H5110" s="1"/>
    </row>
    <row r="5111" spans="8:8" x14ac:dyDescent="0.25">
      <c r="H5111" s="1"/>
    </row>
    <row r="5112" spans="8:8" x14ac:dyDescent="0.25">
      <c r="H5112" s="1"/>
    </row>
    <row r="5113" spans="8:8" x14ac:dyDescent="0.25">
      <c r="H5113" s="1"/>
    </row>
    <row r="5114" spans="8:8" x14ac:dyDescent="0.25">
      <c r="H5114" s="1"/>
    </row>
    <row r="5115" spans="8:8" x14ac:dyDescent="0.25">
      <c r="H5115" s="1"/>
    </row>
    <row r="5116" spans="8:8" x14ac:dyDescent="0.25">
      <c r="H5116" s="1"/>
    </row>
    <row r="5117" spans="8:8" x14ac:dyDescent="0.25">
      <c r="H5117" s="1"/>
    </row>
    <row r="5118" spans="8:8" x14ac:dyDescent="0.25">
      <c r="H5118" s="1"/>
    </row>
    <row r="5119" spans="8:8" x14ac:dyDescent="0.25">
      <c r="H5119" s="1"/>
    </row>
    <row r="5120" spans="8:8" x14ac:dyDescent="0.25">
      <c r="H5120" s="1"/>
    </row>
    <row r="5121" spans="8:8" x14ac:dyDescent="0.25">
      <c r="H5121" s="1"/>
    </row>
    <row r="5122" spans="8:8" x14ac:dyDescent="0.25">
      <c r="H5122" s="1"/>
    </row>
    <row r="5123" spans="8:8" x14ac:dyDescent="0.25">
      <c r="H5123" s="1"/>
    </row>
    <row r="5124" spans="8:8" x14ac:dyDescent="0.25">
      <c r="H5124" s="1"/>
    </row>
    <row r="5125" spans="8:8" x14ac:dyDescent="0.25">
      <c r="H5125" s="1"/>
    </row>
    <row r="5126" spans="8:8" x14ac:dyDescent="0.25">
      <c r="H5126" s="1"/>
    </row>
    <row r="5127" spans="8:8" x14ac:dyDescent="0.25">
      <c r="H5127" s="1"/>
    </row>
    <row r="5128" spans="8:8" x14ac:dyDescent="0.25">
      <c r="H5128" s="1"/>
    </row>
    <row r="5129" spans="8:8" x14ac:dyDescent="0.25">
      <c r="H5129" s="1"/>
    </row>
    <row r="5130" spans="8:8" x14ac:dyDescent="0.25">
      <c r="H5130" s="1"/>
    </row>
    <row r="5131" spans="8:8" x14ac:dyDescent="0.25">
      <c r="H5131" s="1"/>
    </row>
    <row r="5132" spans="8:8" x14ac:dyDescent="0.25">
      <c r="H5132" s="1"/>
    </row>
    <row r="5133" spans="8:8" x14ac:dyDescent="0.25">
      <c r="H5133" s="1"/>
    </row>
    <row r="5134" spans="8:8" x14ac:dyDescent="0.25">
      <c r="H5134" s="1"/>
    </row>
    <row r="5135" spans="8:8" x14ac:dyDescent="0.25">
      <c r="H5135" s="1"/>
    </row>
    <row r="5136" spans="8:8" x14ac:dyDescent="0.25">
      <c r="H5136" s="1"/>
    </row>
    <row r="5137" spans="8:8" x14ac:dyDescent="0.25">
      <c r="H5137" s="1"/>
    </row>
    <row r="5138" spans="8:8" x14ac:dyDescent="0.25">
      <c r="H5138" s="1"/>
    </row>
    <row r="5139" spans="8:8" x14ac:dyDescent="0.25">
      <c r="H5139" s="1"/>
    </row>
    <row r="5140" spans="8:8" x14ac:dyDescent="0.25">
      <c r="H5140" s="1"/>
    </row>
    <row r="5141" spans="8:8" x14ac:dyDescent="0.25">
      <c r="H5141" s="1"/>
    </row>
    <row r="5142" spans="8:8" x14ac:dyDescent="0.25">
      <c r="H5142" s="1"/>
    </row>
    <row r="5143" spans="8:8" x14ac:dyDescent="0.25">
      <c r="H5143" s="1"/>
    </row>
    <row r="5144" spans="8:8" x14ac:dyDescent="0.25">
      <c r="H5144" s="1"/>
    </row>
    <row r="5145" spans="8:8" x14ac:dyDescent="0.25">
      <c r="H5145" s="1"/>
    </row>
    <row r="5146" spans="8:8" x14ac:dyDescent="0.25">
      <c r="H5146" s="1"/>
    </row>
    <row r="5147" spans="8:8" x14ac:dyDescent="0.25">
      <c r="H5147" s="1"/>
    </row>
    <row r="5148" spans="8:8" x14ac:dyDescent="0.25">
      <c r="H5148" s="1"/>
    </row>
    <row r="5149" spans="8:8" x14ac:dyDescent="0.25">
      <c r="H5149" s="1"/>
    </row>
    <row r="5150" spans="8:8" x14ac:dyDescent="0.25">
      <c r="H5150" s="1"/>
    </row>
    <row r="5151" spans="8:8" x14ac:dyDescent="0.25">
      <c r="H5151" s="1"/>
    </row>
    <row r="5152" spans="8:8" x14ac:dyDescent="0.25">
      <c r="H5152" s="1"/>
    </row>
    <row r="5153" spans="8:8" x14ac:dyDescent="0.25">
      <c r="H5153" s="1"/>
    </row>
    <row r="5154" spans="8:8" x14ac:dyDescent="0.25">
      <c r="H5154" s="1"/>
    </row>
    <row r="5155" spans="8:8" x14ac:dyDescent="0.25">
      <c r="H5155" s="1"/>
    </row>
    <row r="5156" spans="8:8" x14ac:dyDescent="0.25">
      <c r="H5156" s="1"/>
    </row>
    <row r="5157" spans="8:8" x14ac:dyDescent="0.25">
      <c r="H5157" s="1"/>
    </row>
    <row r="5158" spans="8:8" x14ac:dyDescent="0.25">
      <c r="H5158" s="1"/>
    </row>
    <row r="5159" spans="8:8" x14ac:dyDescent="0.25">
      <c r="H5159" s="1"/>
    </row>
    <row r="5160" spans="8:8" x14ac:dyDescent="0.25">
      <c r="H5160" s="1"/>
    </row>
    <row r="5161" spans="8:8" x14ac:dyDescent="0.25">
      <c r="H5161" s="1"/>
    </row>
    <row r="5162" spans="8:8" x14ac:dyDescent="0.25">
      <c r="H5162" s="1"/>
    </row>
    <row r="5163" spans="8:8" x14ac:dyDescent="0.25">
      <c r="H5163" s="1"/>
    </row>
    <row r="5164" spans="8:8" x14ac:dyDescent="0.25">
      <c r="H5164" s="1"/>
    </row>
    <row r="5165" spans="8:8" x14ac:dyDescent="0.25">
      <c r="H5165" s="1"/>
    </row>
    <row r="5166" spans="8:8" x14ac:dyDescent="0.25">
      <c r="H5166" s="1"/>
    </row>
    <row r="5167" spans="8:8" x14ac:dyDescent="0.25">
      <c r="H5167" s="1"/>
    </row>
    <row r="5168" spans="8:8" x14ac:dyDescent="0.25">
      <c r="H5168" s="1"/>
    </row>
    <row r="5169" spans="8:8" x14ac:dyDescent="0.25">
      <c r="H5169" s="1"/>
    </row>
    <row r="5170" spans="8:8" x14ac:dyDescent="0.25">
      <c r="H5170" s="1"/>
    </row>
    <row r="5171" spans="8:8" x14ac:dyDescent="0.25">
      <c r="H5171" s="1"/>
    </row>
    <row r="5172" spans="8:8" x14ac:dyDescent="0.25">
      <c r="H5172" s="1"/>
    </row>
    <row r="5173" spans="8:8" x14ac:dyDescent="0.25">
      <c r="H5173" s="1"/>
    </row>
    <row r="5174" spans="8:8" x14ac:dyDescent="0.25">
      <c r="H5174" s="1"/>
    </row>
    <row r="5175" spans="8:8" x14ac:dyDescent="0.25">
      <c r="H5175" s="1"/>
    </row>
    <row r="5176" spans="8:8" x14ac:dyDescent="0.25">
      <c r="H5176" s="1"/>
    </row>
    <row r="5177" spans="8:8" x14ac:dyDescent="0.25">
      <c r="H5177" s="1"/>
    </row>
    <row r="5178" spans="8:8" x14ac:dyDescent="0.25">
      <c r="H5178" s="1"/>
    </row>
    <row r="5179" spans="8:8" x14ac:dyDescent="0.25">
      <c r="H5179" s="1"/>
    </row>
    <row r="5180" spans="8:8" x14ac:dyDescent="0.25">
      <c r="H5180" s="1"/>
    </row>
    <row r="5181" spans="8:8" x14ac:dyDescent="0.25">
      <c r="H5181" s="1"/>
    </row>
    <row r="5182" spans="8:8" x14ac:dyDescent="0.25">
      <c r="H5182" s="1"/>
    </row>
    <row r="5183" spans="8:8" x14ac:dyDescent="0.25">
      <c r="H5183" s="1"/>
    </row>
    <row r="5184" spans="8:8" x14ac:dyDescent="0.25">
      <c r="H5184" s="1"/>
    </row>
    <row r="5185" spans="8:8" x14ac:dyDescent="0.25">
      <c r="H5185" s="1"/>
    </row>
    <row r="5186" spans="8:8" x14ac:dyDescent="0.25">
      <c r="H5186" s="1"/>
    </row>
    <row r="5187" spans="8:8" x14ac:dyDescent="0.25">
      <c r="H5187" s="1"/>
    </row>
    <row r="5188" spans="8:8" x14ac:dyDescent="0.25">
      <c r="H5188" s="1"/>
    </row>
    <row r="5189" spans="8:8" x14ac:dyDescent="0.25">
      <c r="H5189" s="1"/>
    </row>
    <row r="5190" spans="8:8" x14ac:dyDescent="0.25">
      <c r="H5190" s="1"/>
    </row>
    <row r="5191" spans="8:8" x14ac:dyDescent="0.25">
      <c r="H5191" s="1"/>
    </row>
    <row r="5192" spans="8:8" x14ac:dyDescent="0.25">
      <c r="H5192" s="1"/>
    </row>
    <row r="5193" spans="8:8" x14ac:dyDescent="0.25">
      <c r="H5193" s="1"/>
    </row>
    <row r="5194" spans="8:8" x14ac:dyDescent="0.25">
      <c r="H5194" s="1"/>
    </row>
    <row r="5195" spans="8:8" x14ac:dyDescent="0.25">
      <c r="H5195" s="1"/>
    </row>
    <row r="5196" spans="8:8" x14ac:dyDescent="0.25">
      <c r="H5196" s="1"/>
    </row>
    <row r="5197" spans="8:8" x14ac:dyDescent="0.25">
      <c r="H5197" s="1"/>
    </row>
    <row r="5198" spans="8:8" x14ac:dyDescent="0.25">
      <c r="H5198" s="1"/>
    </row>
    <row r="5199" spans="8:8" x14ac:dyDescent="0.25">
      <c r="H5199" s="1"/>
    </row>
    <row r="5200" spans="8:8" x14ac:dyDescent="0.25">
      <c r="H5200" s="1"/>
    </row>
    <row r="5201" spans="8:8" x14ac:dyDescent="0.25">
      <c r="H5201" s="1"/>
    </row>
    <row r="5202" spans="8:8" x14ac:dyDescent="0.25">
      <c r="H5202" s="1"/>
    </row>
    <row r="5203" spans="8:8" x14ac:dyDescent="0.25">
      <c r="H5203" s="1"/>
    </row>
    <row r="5204" spans="8:8" x14ac:dyDescent="0.25">
      <c r="H5204" s="1"/>
    </row>
    <row r="5205" spans="8:8" x14ac:dyDescent="0.25">
      <c r="H5205" s="1"/>
    </row>
    <row r="5206" spans="8:8" x14ac:dyDescent="0.25">
      <c r="H5206" s="1"/>
    </row>
    <row r="5207" spans="8:8" x14ac:dyDescent="0.25">
      <c r="H5207" s="1"/>
    </row>
    <row r="5208" spans="8:8" x14ac:dyDescent="0.25">
      <c r="H5208" s="1"/>
    </row>
    <row r="5209" spans="8:8" x14ac:dyDescent="0.25">
      <c r="H5209" s="1"/>
    </row>
    <row r="5210" spans="8:8" x14ac:dyDescent="0.25">
      <c r="H5210" s="1"/>
    </row>
    <row r="5211" spans="8:8" x14ac:dyDescent="0.25">
      <c r="H5211" s="1"/>
    </row>
    <row r="5212" spans="8:8" x14ac:dyDescent="0.25">
      <c r="H5212" s="1"/>
    </row>
    <row r="5213" spans="8:8" x14ac:dyDescent="0.25">
      <c r="H5213" s="1"/>
    </row>
    <row r="5214" spans="8:8" x14ac:dyDescent="0.25">
      <c r="H5214" s="1"/>
    </row>
    <row r="5215" spans="8:8" x14ac:dyDescent="0.25">
      <c r="H5215" s="1"/>
    </row>
    <row r="5216" spans="8:8" x14ac:dyDescent="0.25">
      <c r="H5216" s="1"/>
    </row>
    <row r="5217" spans="8:8" x14ac:dyDescent="0.25">
      <c r="H5217" s="1"/>
    </row>
    <row r="5218" spans="8:8" x14ac:dyDescent="0.25">
      <c r="H5218" s="1"/>
    </row>
    <row r="5219" spans="8:8" x14ac:dyDescent="0.25">
      <c r="H5219" s="1"/>
    </row>
    <row r="5220" spans="8:8" x14ac:dyDescent="0.25">
      <c r="H5220" s="1"/>
    </row>
    <row r="5221" spans="8:8" x14ac:dyDescent="0.25">
      <c r="H5221" s="1"/>
    </row>
    <row r="5222" spans="8:8" x14ac:dyDescent="0.25">
      <c r="H5222" s="1"/>
    </row>
    <row r="5223" spans="8:8" x14ac:dyDescent="0.25">
      <c r="H5223" s="1"/>
    </row>
    <row r="5224" spans="8:8" x14ac:dyDescent="0.25">
      <c r="H5224" s="1"/>
    </row>
    <row r="5225" spans="8:8" x14ac:dyDescent="0.25">
      <c r="H5225" s="1"/>
    </row>
    <row r="5226" spans="8:8" x14ac:dyDescent="0.25">
      <c r="H5226" s="1"/>
    </row>
    <row r="5227" spans="8:8" x14ac:dyDescent="0.25">
      <c r="H5227" s="1"/>
    </row>
    <row r="5228" spans="8:8" x14ac:dyDescent="0.25">
      <c r="H5228" s="1"/>
    </row>
    <row r="5229" spans="8:8" x14ac:dyDescent="0.25">
      <c r="H5229" s="1"/>
    </row>
    <row r="5230" spans="8:8" x14ac:dyDescent="0.25">
      <c r="H5230" s="1"/>
    </row>
    <row r="5231" spans="8:8" x14ac:dyDescent="0.25">
      <c r="H5231" s="1"/>
    </row>
    <row r="5232" spans="8:8" x14ac:dyDescent="0.25">
      <c r="H5232" s="1"/>
    </row>
    <row r="5233" spans="8:8" x14ac:dyDescent="0.25">
      <c r="H5233" s="1"/>
    </row>
    <row r="5234" spans="8:8" x14ac:dyDescent="0.25">
      <c r="H5234" s="1"/>
    </row>
    <row r="5235" spans="8:8" x14ac:dyDescent="0.25">
      <c r="H5235" s="1"/>
    </row>
    <row r="5236" spans="8:8" x14ac:dyDescent="0.25">
      <c r="H5236" s="1"/>
    </row>
    <row r="5237" spans="8:8" x14ac:dyDescent="0.25">
      <c r="H5237" s="1"/>
    </row>
    <row r="5238" spans="8:8" x14ac:dyDescent="0.25">
      <c r="H5238" s="1"/>
    </row>
    <row r="5239" spans="8:8" x14ac:dyDescent="0.25">
      <c r="H5239" s="1"/>
    </row>
    <row r="5240" spans="8:8" x14ac:dyDescent="0.25">
      <c r="H5240" s="1"/>
    </row>
    <row r="5241" spans="8:8" x14ac:dyDescent="0.25">
      <c r="H5241" s="1"/>
    </row>
    <row r="5242" spans="8:8" x14ac:dyDescent="0.25">
      <c r="H5242" s="1"/>
    </row>
    <row r="5243" spans="8:8" x14ac:dyDescent="0.25">
      <c r="H5243" s="1"/>
    </row>
    <row r="5244" spans="8:8" x14ac:dyDescent="0.25">
      <c r="H5244" s="1"/>
    </row>
    <row r="5245" spans="8:8" x14ac:dyDescent="0.25">
      <c r="H5245" s="1"/>
    </row>
    <row r="5246" spans="8:8" x14ac:dyDescent="0.25">
      <c r="H5246" s="1"/>
    </row>
    <row r="5247" spans="8:8" x14ac:dyDescent="0.25">
      <c r="H5247" s="1"/>
    </row>
    <row r="5248" spans="8:8" x14ac:dyDescent="0.25">
      <c r="H5248" s="1"/>
    </row>
    <row r="5249" spans="8:8" x14ac:dyDescent="0.25">
      <c r="H5249" s="1"/>
    </row>
    <row r="5250" spans="8:8" x14ac:dyDescent="0.25">
      <c r="H5250" s="1"/>
    </row>
    <row r="5251" spans="8:8" x14ac:dyDescent="0.25">
      <c r="H5251" s="1"/>
    </row>
    <row r="5252" spans="8:8" x14ac:dyDescent="0.25">
      <c r="H5252" s="1"/>
    </row>
    <row r="5253" spans="8:8" x14ac:dyDescent="0.25">
      <c r="H5253" s="1"/>
    </row>
    <row r="5254" spans="8:8" x14ac:dyDescent="0.25">
      <c r="H5254" s="1"/>
    </row>
    <row r="5255" spans="8:8" x14ac:dyDescent="0.25">
      <c r="H5255" s="1"/>
    </row>
    <row r="5256" spans="8:8" x14ac:dyDescent="0.25">
      <c r="H5256" s="1"/>
    </row>
    <row r="5257" spans="8:8" x14ac:dyDescent="0.25">
      <c r="H5257" s="1"/>
    </row>
    <row r="5258" spans="8:8" x14ac:dyDescent="0.25">
      <c r="H5258" s="1"/>
    </row>
    <row r="5259" spans="8:8" x14ac:dyDescent="0.25">
      <c r="H5259" s="1"/>
    </row>
    <row r="5260" spans="8:8" x14ac:dyDescent="0.25">
      <c r="H5260" s="1"/>
    </row>
    <row r="5261" spans="8:8" x14ac:dyDescent="0.25">
      <c r="H5261" s="1"/>
    </row>
    <row r="5262" spans="8:8" x14ac:dyDescent="0.25">
      <c r="H5262" s="1"/>
    </row>
    <row r="5263" spans="8:8" x14ac:dyDescent="0.25">
      <c r="H5263" s="1"/>
    </row>
    <row r="5264" spans="8:8" x14ac:dyDescent="0.25">
      <c r="H5264" s="1"/>
    </row>
    <row r="5265" spans="8:8" x14ac:dyDescent="0.25">
      <c r="H5265" s="1"/>
    </row>
    <row r="5266" spans="8:8" x14ac:dyDescent="0.25">
      <c r="H5266" s="1"/>
    </row>
    <row r="5267" spans="8:8" x14ac:dyDescent="0.25">
      <c r="H5267" s="1"/>
    </row>
    <row r="5268" spans="8:8" x14ac:dyDescent="0.25">
      <c r="H5268" s="1"/>
    </row>
    <row r="5269" spans="8:8" x14ac:dyDescent="0.25">
      <c r="H5269" s="1"/>
    </row>
    <row r="5270" spans="8:8" x14ac:dyDescent="0.25">
      <c r="H5270" s="1"/>
    </row>
    <row r="5271" spans="8:8" x14ac:dyDescent="0.25">
      <c r="H5271" s="1"/>
    </row>
    <row r="5272" spans="8:8" x14ac:dyDescent="0.25">
      <c r="H5272" s="1"/>
    </row>
    <row r="5273" spans="8:8" x14ac:dyDescent="0.25">
      <c r="H5273" s="1"/>
    </row>
    <row r="5274" spans="8:8" x14ac:dyDescent="0.25">
      <c r="H5274" s="1"/>
    </row>
    <row r="5275" spans="8:8" x14ac:dyDescent="0.25">
      <c r="H5275" s="1"/>
    </row>
    <row r="5276" spans="8:8" x14ac:dyDescent="0.25">
      <c r="H5276" s="1"/>
    </row>
    <row r="5277" spans="8:8" x14ac:dyDescent="0.25">
      <c r="H5277" s="1"/>
    </row>
    <row r="5278" spans="8:8" x14ac:dyDescent="0.25">
      <c r="H5278" s="1"/>
    </row>
    <row r="5279" spans="8:8" x14ac:dyDescent="0.25">
      <c r="H5279" s="1"/>
    </row>
    <row r="5280" spans="8:8" x14ac:dyDescent="0.25">
      <c r="H5280" s="1"/>
    </row>
    <row r="5281" spans="8:8" x14ac:dyDescent="0.25">
      <c r="H5281" s="1"/>
    </row>
    <row r="5282" spans="8:8" x14ac:dyDescent="0.25">
      <c r="H5282" s="1"/>
    </row>
    <row r="5283" spans="8:8" x14ac:dyDescent="0.25">
      <c r="H5283" s="1"/>
    </row>
    <row r="5284" spans="8:8" x14ac:dyDescent="0.25">
      <c r="H5284" s="1"/>
    </row>
    <row r="5285" spans="8:8" x14ac:dyDescent="0.25">
      <c r="H5285" s="1"/>
    </row>
    <row r="5286" spans="8:8" x14ac:dyDescent="0.25">
      <c r="H5286" s="1"/>
    </row>
    <row r="5287" spans="8:8" x14ac:dyDescent="0.25">
      <c r="H5287" s="1"/>
    </row>
    <row r="5288" spans="8:8" x14ac:dyDescent="0.25">
      <c r="H5288" s="1"/>
    </row>
    <row r="5289" spans="8:8" x14ac:dyDescent="0.25">
      <c r="H5289" s="1"/>
    </row>
    <row r="5290" spans="8:8" x14ac:dyDescent="0.25">
      <c r="H5290" s="1"/>
    </row>
    <row r="5291" spans="8:8" x14ac:dyDescent="0.25">
      <c r="H5291" s="1"/>
    </row>
    <row r="5292" spans="8:8" x14ac:dyDescent="0.25">
      <c r="H5292" s="1"/>
    </row>
    <row r="5293" spans="8:8" x14ac:dyDescent="0.25">
      <c r="H5293" s="1"/>
    </row>
    <row r="5294" spans="8:8" x14ac:dyDescent="0.25">
      <c r="H5294" s="1"/>
    </row>
    <row r="5295" spans="8:8" x14ac:dyDescent="0.25">
      <c r="H5295" s="1"/>
    </row>
    <row r="5296" spans="8:8" x14ac:dyDescent="0.25">
      <c r="H5296" s="1"/>
    </row>
    <row r="5297" spans="8:8" x14ac:dyDescent="0.25">
      <c r="H5297" s="1"/>
    </row>
    <row r="5298" spans="8:8" x14ac:dyDescent="0.25">
      <c r="H5298" s="1"/>
    </row>
    <row r="5299" spans="8:8" x14ac:dyDescent="0.25">
      <c r="H5299" s="1"/>
    </row>
    <row r="5300" spans="8:8" x14ac:dyDescent="0.25">
      <c r="H5300" s="1"/>
    </row>
    <row r="5301" spans="8:8" x14ac:dyDescent="0.25">
      <c r="H5301" s="1"/>
    </row>
    <row r="5302" spans="8:8" x14ac:dyDescent="0.25">
      <c r="H5302" s="1"/>
    </row>
    <row r="5303" spans="8:8" x14ac:dyDescent="0.25">
      <c r="H5303" s="1"/>
    </row>
    <row r="5304" spans="8:8" x14ac:dyDescent="0.25">
      <c r="H5304" s="1"/>
    </row>
    <row r="5305" spans="8:8" x14ac:dyDescent="0.25">
      <c r="H5305" s="1"/>
    </row>
    <row r="5306" spans="8:8" x14ac:dyDescent="0.25">
      <c r="H5306" s="1"/>
    </row>
    <row r="5307" spans="8:8" x14ac:dyDescent="0.25">
      <c r="H5307" s="1"/>
    </row>
    <row r="5308" spans="8:8" x14ac:dyDescent="0.25">
      <c r="H5308" s="1"/>
    </row>
    <row r="5309" spans="8:8" x14ac:dyDescent="0.25">
      <c r="H5309" s="1"/>
    </row>
    <row r="5310" spans="8:8" x14ac:dyDescent="0.25">
      <c r="H5310" s="1"/>
    </row>
    <row r="5311" spans="8:8" x14ac:dyDescent="0.25">
      <c r="H5311" s="1"/>
    </row>
    <row r="5312" spans="8:8" x14ac:dyDescent="0.25">
      <c r="H5312" s="1"/>
    </row>
    <row r="5313" spans="8:8" x14ac:dyDescent="0.25">
      <c r="H5313" s="1"/>
    </row>
    <row r="5314" spans="8:8" x14ac:dyDescent="0.25">
      <c r="H5314" s="1"/>
    </row>
  </sheetData>
  <mergeCells count="5">
    <mergeCell ref="B2:I2"/>
    <mergeCell ref="B3:I3"/>
    <mergeCell ref="B4:G4"/>
    <mergeCell ref="B5:I5"/>
    <mergeCell ref="B7:I7"/>
  </mergeCells>
  <pageMargins left="0.11811023622047245" right="0.11811023622047245" top="0.15748031496062992" bottom="0.15748031496062992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 ley ing trim </vt:lpstr>
      <vt:lpstr>'anali ley ing trim '!Área_de_impresión</vt:lpstr>
      <vt:lpstr>'anali ley ing trim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pc</cp:lastModifiedBy>
  <cp:lastPrinted>2020-11-11T23:17:05Z</cp:lastPrinted>
  <dcterms:created xsi:type="dcterms:W3CDTF">2020-11-08T03:39:09Z</dcterms:created>
  <dcterms:modified xsi:type="dcterms:W3CDTF">2020-11-11T23:25:42Z</dcterms:modified>
</cp:coreProperties>
</file>